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vdp.sharepoint.com/sites/BureauSvdJ/Gedeelde documenten/Onderzoeksjournalistiek/2022/Aanvraag - beoordeling/"/>
    </mc:Choice>
  </mc:AlternateContent>
  <xr:revisionPtr revIDLastSave="676" documentId="120_{1BD3E47C-EA4E-4CA8-B292-6C5E339E38B4}" xr6:coauthVersionLast="47" xr6:coauthVersionMax="47" xr10:uidLastSave="{7B4C5618-3C4B-4E9E-BE17-A61DF6A86EF4}"/>
  <bookViews>
    <workbookView xWindow="-110" yWindow="-110" windowWidth="19420" windowHeight="10420" xr2:uid="{02C34B88-7C3B-4041-8271-F870A6592389}"/>
  </bookViews>
  <sheets>
    <sheet name="Organisatiebegroting meerjarig"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8" l="1"/>
  <c r="D71" i="8"/>
  <c r="D68" i="8"/>
  <c r="B22" i="8" l="1" a="1"/>
  <c r="B22" i="8" s="1"/>
  <c r="D84" i="8"/>
  <c r="G57" i="8" l="1"/>
  <c r="G58" i="8"/>
  <c r="G59" i="8"/>
  <c r="G60" i="8"/>
  <c r="G61" i="8"/>
  <c r="G62" i="8"/>
  <c r="G56" i="8"/>
  <c r="F49" i="8"/>
  <c r="F50" i="8"/>
  <c r="F51" i="8"/>
  <c r="F52" i="8"/>
  <c r="F53" i="8"/>
  <c r="F54" i="8"/>
  <c r="F48" i="8"/>
  <c r="C22" i="8" a="1"/>
  <c r="C22" i="8" s="1"/>
  <c r="C8" i="8" s="1"/>
  <c r="D22" i="8" a="1"/>
  <c r="D22" i="8" s="1"/>
  <c r="D8" i="8" s="1"/>
  <c r="G44" i="8"/>
  <c r="C17" i="8" s="1"/>
  <c r="F44" i="8"/>
  <c r="D77" i="8"/>
  <c r="D78" i="8"/>
  <c r="D79" i="8"/>
  <c r="D80" i="8"/>
  <c r="D67" i="8"/>
  <c r="D69" i="8"/>
  <c r="D70" i="8"/>
  <c r="D72" i="8"/>
  <c r="D73" i="8"/>
  <c r="C81" i="8"/>
  <c r="C21" i="8" s="1"/>
  <c r="B81" i="8"/>
  <c r="B21" i="8" s="1"/>
  <c r="C74" i="8"/>
  <c r="C20" i="8" s="1"/>
  <c r="B74" i="8"/>
  <c r="B20" i="8" s="1"/>
  <c r="F63" i="8" l="1"/>
  <c r="B18" i="8" s="1"/>
  <c r="G63" i="8"/>
  <c r="C18" i="8" s="1"/>
  <c r="C24" i="8" s="1"/>
  <c r="D9" i="8"/>
  <c r="D10" i="8" s="1"/>
  <c r="C9" i="8"/>
  <c r="C10" i="8" s="1"/>
  <c r="D81" i="8"/>
  <c r="D21" i="8" s="1"/>
  <c r="D74" i="8"/>
  <c r="D20" i="8" s="1"/>
  <c r="H63" i="8" l="1"/>
  <c r="D18" i="8" s="1"/>
  <c r="H44" i="8"/>
  <c r="D17" i="8" s="1"/>
  <c r="D24" i="8" l="1"/>
  <c r="B8" i="8"/>
  <c r="B9" i="8" s="1"/>
  <c r="B10" i="8" s="1"/>
  <c r="B24"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<sst xmlns="http://schemas.openxmlformats.org/spreadsheetml/2006/main" count="129" uniqueCount="66">
  <si>
    <t>Aanvragende organisatie</t>
  </si>
  <si>
    <t>Projecttitel</t>
  </si>
  <si>
    <t>Totale kosten</t>
  </si>
  <si>
    <t>BATEN</t>
  </si>
  <si>
    <t>Kosten 2022</t>
  </si>
  <si>
    <t>Kosten 2023</t>
  </si>
  <si>
    <t>LASTEN</t>
  </si>
  <si>
    <t>Personele lasten</t>
  </si>
  <si>
    <t>Materiële lasten</t>
  </si>
  <si>
    <t>Aantal</t>
  </si>
  <si>
    <t>Eenheid</t>
  </si>
  <si>
    <t>2022</t>
  </si>
  <si>
    <t>2023</t>
  </si>
  <si>
    <t>Type</t>
  </si>
  <si>
    <t>freelance</t>
  </si>
  <si>
    <t>stagiair</t>
  </si>
  <si>
    <t>Jaar</t>
  </si>
  <si>
    <t>LAATSTE RIJ; enkel hierboven rijen toevoegen</t>
  </si>
  <si>
    <t>Totaal 2022-2023</t>
  </si>
  <si>
    <t>Tarief</t>
  </si>
  <si>
    <t>Totale 2022-2023</t>
  </si>
  <si>
    <t>Eigen inkomsten</t>
  </si>
  <si>
    <t>Subsidies</t>
  </si>
  <si>
    <t>10 procent (let op: dit wordt automatisch ingevuld)</t>
  </si>
  <si>
    <t>in dienst</t>
  </si>
  <si>
    <t>&lt;maak een keuze-&gt;</t>
  </si>
  <si>
    <t>&lt;bijv. hoofdredacteur&gt;</t>
  </si>
  <si>
    <t>&lt;bijv. eindredacteur&gt;</t>
  </si>
  <si>
    <t>&lt;bijv. onderzoeksjournalisten&gt;</t>
  </si>
  <si>
    <t>&lt;bijv. datajournalist&gt;</t>
  </si>
  <si>
    <t>&lt;andere rol&gt;</t>
  </si>
  <si>
    <t>&lt;bijv. huisvesting&gt;</t>
  </si>
  <si>
    <t>&lt;bijv. kantoorkosten&gt;</t>
  </si>
  <si>
    <t>&lt;bijv. marketingkosten&gt;</t>
  </si>
  <si>
    <t>&lt;bijv. accountantskosten&gt;</t>
  </si>
  <si>
    <t>&lt;bijv. afschrijvingskosten&gt;</t>
  </si>
  <si>
    <t>&lt;andere materiële lasten&gt;</t>
  </si>
  <si>
    <t>&lt;bijv. donaties&gt;</t>
  </si>
  <si>
    <t>&lt;bijv. abonnee/ledeninkomsten&gt;</t>
  </si>
  <si>
    <t>&lt;bijv. ticketinkomsten uit live-evenementen&gt;</t>
  </si>
  <si>
    <t>&lt;andere inkomsten&gt;</t>
  </si>
  <si>
    <t>&lt;bijv. gemeente&gt;</t>
  </si>
  <si>
    <t>&lt;bijv. provincie&gt;</t>
  </si>
  <si>
    <t>&lt;ander fonds&gt;</t>
  </si>
  <si>
    <t>baten</t>
  </si>
  <si>
    <t>&lt;aangevraagd bedrag SVDJ&gt;</t>
  </si>
  <si>
    <t>lasten</t>
  </si>
  <si>
    <t xml:space="preserve">   personele lasten</t>
  </si>
  <si>
    <t xml:space="preserve">   materiële lasten</t>
  </si>
  <si>
    <t xml:space="preserve">   eigen inkomsten</t>
  </si>
  <si>
    <t xml:space="preserve">   aangevraagd bedrag SVDJ</t>
  </si>
  <si>
    <t xml:space="preserve">   overige subsidies</t>
  </si>
  <si>
    <t>&lt;FTE of uren&gt;</t>
  </si>
  <si>
    <t>&lt;totaalbedrag per jaar&gt;</t>
  </si>
  <si>
    <t>&lt;bijv maand&gt;</t>
  </si>
  <si>
    <t>TOTAAL</t>
  </si>
  <si>
    <t>Balans</t>
  </si>
  <si>
    <t>SAMENVATTING</t>
  </si>
  <si>
    <t>Totaal</t>
  </si>
  <si>
    <t>Aangevraagde subsidie inclusief 10%</t>
  </si>
  <si>
    <t>Aangevraagde subsidie (let op: dit wordt automatisch ingevuld)</t>
  </si>
  <si>
    <t xml:space="preserve">Begrotingsformat Organisatiebegroting meerjarig Onderzoeksjournalistiek </t>
  </si>
  <si>
    <t>&lt;bijv maand of jaar&gt;</t>
  </si>
  <si>
    <t>&lt;trainingsinkomsten&gt;</t>
  </si>
  <si>
    <t>&lt; bijv. verkoop van producties&gt;</t>
  </si>
  <si>
    <t xml:space="preserve">- Let op: Deze subsidie is bedoeld als bijdrage aan arbeidsplaatsen. We vragen jullie een organisatie begroting te maken, maar enkel arbeidskosten kunnen onder deze subsidie opgevoerd worden. De arbeidsplaatsen kunnen voor de gehele projectperiode gelden, of voor een deel hiervan, op vaste basis of freelance. Let op: de begroting gaat over kosten die gemaakt zullen worden in 2022 én 2023.
- de subsidie dient ingezet te worden ten behoeve van arbeidsplaatsen en we vergoeden tot maximaal € 42.000 per persoon, per jaar. 
- De bijdrage van het Stimuleringsfonds is niet bedoeld als compleet salaris. Aanvragers zijn in alle gevallen verantwoordelijk voor het voorzien in een passende beloning voor de arbeidsplaatsen. Als richtlijn van een passende beloning verwijzen wij u naar de Fair Practice Code voor kunst, cultuur en creatieve industrie. 
- Bovenop deze directe subsidie stellen we per gehonoreerd project een extra 10 procent beschikbaar om flexibel in te zetten. Deze extra subsidie kan door het jaar heen ingezet worden voor andere kosten, zoals: bijkomende investeringen in techniek of opleidingen, het tijdelijk invliegen van bepaalde specifieke arbeidskrachten, of de aanschaf van bepaalde producten, diensten of tools die tijdens een project van toegevoegde waarde worden geacht. Deze kosten hoeven niet begroot te worden en hoeft u dus niet hieronder op te nemen.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</si>
</sst>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4" formatCode="_ &quot;€&quot;\ * #,##0.00_ ;_ &quot;€&quot;\ * \-#,##0.00_ ;_ &quot;€&quot;\ *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9"/>
      <color theme="1"/>
      <name val="Calibri"/>
      <family val="2"/>
      <scheme val="minor"/>
    </font>
    <font>
      <sz val="8"/>
      <name val="Calibri"/>
      <family val="2"/>
      <scheme val="minor"/>
    </font>
    <font>
      <i/>
      <sz val="11"/>
      <color theme="1"/>
      <name val="Calibri"/>
      <family val="2"/>
      <scheme val="minor"/>
    </font>
    <font>
      <b/>
      <sz val="16"/>
      <color theme="1"/>
      <name val="Calibri"/>
      <family val="2"/>
      <scheme val="minor"/>
    </font>
    <font>
      <b/>
      <sz val="16"/>
      <color theme="0"/>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1"/>
      <name val="Calibri"/>
      <family val="2"/>
      <scheme val="minor"/>
    </font>
    <font>
      <sz val="16"/>
      <color theme="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4" tint="0.79998168889431442"/>
        <bgColor indexed="64"/>
      </patternFill>
    </fill>
  </fills>
  <borders count="66">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bottom style="medium">
        <color rgb="FF000000"/>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style="medium">
        <color indexed="64"/>
      </left>
      <right/>
      <top/>
      <bottom style="medium">
        <color indexed="64"/>
      </bottom>
      <diagonal style="thin">
        <color indexed="64"/>
      </diagonal>
    </border>
    <border diagonalUp="1" diagonalDown="1">
      <left style="medium">
        <color indexed="64"/>
      </left>
      <right style="medium">
        <color indexed="64"/>
      </right>
      <top/>
      <bottom style="medium">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05">
    <xf numFmtId="0" fontId="0" fillId="0" borderId="0" xfId="0"/>
    <xf numFmtId="0" fontId="0" fillId="0" borderId="0" xfId="0"/>
    <xf numFmtId="44" fontId="0" fillId="0" borderId="2" xfId="1" applyFont="1" applyBorder="1"/>
    <xf numFmtId="0" fontId="2" fillId="3" borderId="2" xfId="0" applyFont="1" applyFill="1" applyBorder="1" applyAlignment="1">
      <alignment wrapText="1"/>
    </xf>
    <xf numFmtId="44" fontId="0" fillId="3" borderId="2" xfId="0" applyNumberFormat="1" applyFill="1" applyBorder="1"/>
    <xf numFmtId="0" fontId="0" fillId="0" borderId="0" xfId="0" applyBorder="1"/>
    <xf numFmtId="0" fontId="0" fillId="0" borderId="15" xfId="0" applyBorder="1"/>
    <xf numFmtId="0" fontId="2" fillId="0" borderId="0" xfId="0" applyFont="1" applyFill="1" applyBorder="1" applyAlignment="1">
      <alignment horizontal="center"/>
    </xf>
    <xf numFmtId="0" fontId="2" fillId="0" borderId="0" xfId="0" applyFont="1" applyFill="1" applyBorder="1"/>
    <xf numFmtId="44" fontId="0" fillId="0" borderId="0" xfId="1" applyFont="1" applyFill="1" applyBorder="1"/>
    <xf numFmtId="44" fontId="1" fillId="0" borderId="0" xfId="1" applyFont="1" applyFill="1" applyBorder="1"/>
    <xf numFmtId="44" fontId="2" fillId="0" borderId="0" xfId="0" applyNumberFormat="1" applyFont="1" applyFill="1" applyBorder="1"/>
    <xf numFmtId="44" fontId="2" fillId="0" borderId="0" xfId="1" applyFont="1" applyFill="1" applyBorder="1"/>
    <xf numFmtId="0" fontId="0" fillId="0" borderId="0" xfId="0" applyFont="1" applyFill="1" applyBorder="1" applyAlignment="1">
      <alignment vertical="top" wrapText="1"/>
    </xf>
    <xf numFmtId="0" fontId="0" fillId="0" borderId="0" xfId="0" quotePrefix="1"/>
    <xf numFmtId="0" fontId="0" fillId="0" borderId="15" xfId="0" applyBorder="1" applyAlignment="1">
      <alignment horizontal="center"/>
    </xf>
    <xf numFmtId="44" fontId="0" fillId="0" borderId="15" xfId="1" applyFont="1" applyBorder="1"/>
    <xf numFmtId="0" fontId="0" fillId="0" borderId="14" xfId="0" applyFill="1" applyBorder="1"/>
    <xf numFmtId="44" fontId="0" fillId="0" borderId="2" xfId="1" applyFont="1" applyFill="1" applyBorder="1"/>
    <xf numFmtId="44" fontId="0" fillId="0" borderId="0" xfId="1" applyFont="1" applyBorder="1"/>
    <xf numFmtId="0" fontId="0" fillId="0" borderId="12" xfId="0" applyBorder="1"/>
    <xf numFmtId="0" fontId="0" fillId="0" borderId="5" xfId="0" applyBorder="1" applyAlignment="1">
      <alignment horizontal="center"/>
    </xf>
    <xf numFmtId="44" fontId="2" fillId="0" borderId="5" xfId="1" applyFont="1" applyBorder="1"/>
    <xf numFmtId="0" fontId="0" fillId="0" borderId="3" xfId="0" applyFill="1" applyBorder="1"/>
    <xf numFmtId="44" fontId="0" fillId="0" borderId="27" xfId="1" applyFont="1" applyBorder="1"/>
    <xf numFmtId="44" fontId="0" fillId="0" borderId="27" xfId="1" applyFont="1" applyFill="1" applyBorder="1"/>
    <xf numFmtId="0" fontId="0" fillId="0" borderId="5" xfId="0" applyBorder="1"/>
    <xf numFmtId="0" fontId="0" fillId="0" borderId="27" xfId="0" applyFill="1" applyBorder="1"/>
    <xf numFmtId="0" fontId="0" fillId="0" borderId="2" xfId="0" applyFill="1" applyBorder="1"/>
    <xf numFmtId="0" fontId="0" fillId="0" borderId="33" xfId="0" applyFill="1" applyBorder="1"/>
    <xf numFmtId="0" fontId="0" fillId="0" borderId="32" xfId="0" applyFill="1" applyBorder="1"/>
    <xf numFmtId="0" fontId="5" fillId="0" borderId="34" xfId="0" applyFont="1" applyBorder="1"/>
    <xf numFmtId="0" fontId="0" fillId="0" borderId="27" xfId="0" applyFill="1" applyBorder="1" applyAlignment="1">
      <alignment horizontal="center"/>
    </xf>
    <xf numFmtId="0" fontId="0" fillId="0" borderId="2" xfId="0" applyFill="1" applyBorder="1" applyAlignment="1">
      <alignment horizontal="center"/>
    </xf>
    <xf numFmtId="0" fontId="0" fillId="0" borderId="15" xfId="0" applyFont="1" applyBorder="1"/>
    <xf numFmtId="0" fontId="0" fillId="0" borderId="24" xfId="0" applyFont="1" applyFill="1" applyBorder="1"/>
    <xf numFmtId="0" fontId="0" fillId="0" borderId="32" xfId="0" applyFont="1" applyFill="1" applyBorder="1"/>
    <xf numFmtId="1" fontId="2" fillId="0" borderId="5" xfId="0" applyNumberFormat="1" applyFont="1" applyBorder="1" applyAlignment="1">
      <alignment horizontal="center"/>
    </xf>
    <xf numFmtId="0" fontId="5" fillId="0" borderId="36" xfId="0" applyFont="1" applyBorder="1"/>
    <xf numFmtId="0" fontId="5" fillId="0" borderId="0" xfId="0" applyFont="1" applyBorder="1"/>
    <xf numFmtId="0" fontId="0" fillId="0" borderId="0" xfId="0" applyFont="1" applyBorder="1"/>
    <xf numFmtId="0" fontId="0" fillId="0" borderId="28" xfId="0" applyFont="1" applyFill="1" applyBorder="1"/>
    <xf numFmtId="0" fontId="0" fillId="0" borderId="31" xfId="0" applyNumberFormat="1" applyFont="1" applyFill="1" applyBorder="1" applyAlignment="1">
      <alignment horizontal="center"/>
    </xf>
    <xf numFmtId="44" fontId="0" fillId="0" borderId="31" xfId="0" applyNumberFormat="1" applyFont="1" applyBorder="1"/>
    <xf numFmtId="44" fontId="0" fillId="0" borderId="31" xfId="0" applyNumberFormat="1" applyFont="1" applyFill="1" applyBorder="1"/>
    <xf numFmtId="44" fontId="0" fillId="0" borderId="3" xfId="1" applyFont="1" applyFill="1" applyBorder="1"/>
    <xf numFmtId="44" fontId="0" fillId="0" borderId="28" xfId="0" applyNumberFormat="1" applyFont="1" applyFill="1" applyBorder="1"/>
    <xf numFmtId="44" fontId="2" fillId="0" borderId="16" xfId="0" applyNumberFormat="1" applyFont="1" applyFill="1" applyBorder="1"/>
    <xf numFmtId="0" fontId="0" fillId="0" borderId="12" xfId="0" applyFill="1" applyBorder="1"/>
    <xf numFmtId="44" fontId="0" fillId="0" borderId="20" xfId="1" applyFont="1" applyBorder="1"/>
    <xf numFmtId="0" fontId="0" fillId="0" borderId="3" xfId="1" applyNumberFormat="1" applyFont="1" applyFill="1" applyBorder="1" applyAlignment="1">
      <alignment horizontal="center"/>
    </xf>
    <xf numFmtId="0" fontId="0" fillId="0" borderId="24" xfId="1" applyNumberFormat="1" applyFont="1" applyFill="1" applyBorder="1" applyAlignment="1">
      <alignment horizontal="center"/>
    </xf>
    <xf numFmtId="44" fontId="2" fillId="2" borderId="0" xfId="1" applyNumberFormat="1" applyFont="1" applyFill="1" applyBorder="1"/>
    <xf numFmtId="0" fontId="6" fillId="2" borderId="5" xfId="0" applyFont="1" applyFill="1" applyBorder="1" applyAlignment="1">
      <alignment horizontal="left"/>
    </xf>
    <xf numFmtId="0" fontId="2" fillId="2" borderId="5" xfId="0" applyFont="1" applyFill="1" applyBorder="1"/>
    <xf numFmtId="44" fontId="0" fillId="2" borderId="5" xfId="1" applyFont="1" applyFill="1" applyBorder="1"/>
    <xf numFmtId="0" fontId="7" fillId="2" borderId="16" xfId="0" applyFont="1" applyFill="1" applyBorder="1" applyAlignment="1">
      <alignment horizontal="left"/>
    </xf>
    <xf numFmtId="0" fontId="8" fillId="0" borderId="16" xfId="0" applyFont="1" applyBorder="1"/>
    <xf numFmtId="0" fontId="9" fillId="0" borderId="0" xfId="0" applyFont="1"/>
    <xf numFmtId="0" fontId="8" fillId="0" borderId="6" xfId="0" applyFont="1" applyBorder="1"/>
    <xf numFmtId="0" fontId="8" fillId="0" borderId="4" xfId="0" applyFont="1" applyBorder="1" applyAlignment="1">
      <alignment horizontal="left"/>
    </xf>
    <xf numFmtId="0" fontId="9" fillId="0" borderId="12" xfId="0" applyFont="1" applyBorder="1"/>
    <xf numFmtId="0" fontId="8" fillId="0" borderId="5" xfId="0" applyFont="1" applyBorder="1"/>
    <xf numFmtId="0" fontId="9" fillId="0" borderId="37" xfId="0" applyFont="1" applyBorder="1"/>
    <xf numFmtId="0" fontId="0" fillId="2" borderId="0" xfId="0" applyFill="1" applyBorder="1"/>
    <xf numFmtId="44" fontId="0" fillId="2" borderId="28" xfId="1" applyFont="1" applyFill="1" applyBorder="1"/>
    <xf numFmtId="0" fontId="0" fillId="0" borderId="26" xfId="1" applyNumberFormat="1" applyFont="1" applyFill="1" applyBorder="1" applyAlignment="1">
      <alignment horizontal="center"/>
    </xf>
    <xf numFmtId="44" fontId="0" fillId="0" borderId="40" xfId="1" applyFont="1" applyFill="1" applyBorder="1"/>
    <xf numFmtId="44" fontId="0" fillId="0" borderId="41" xfId="1" applyFont="1" applyFill="1" applyBorder="1"/>
    <xf numFmtId="44" fontId="0" fillId="0" borderId="42" xfId="1" applyFont="1" applyFill="1" applyBorder="1"/>
    <xf numFmtId="44" fontId="0" fillId="7" borderId="41" xfId="1" applyFont="1" applyFill="1" applyBorder="1"/>
    <xf numFmtId="0" fontId="0" fillId="0" borderId="20" xfId="1" applyNumberFormat="1" applyFont="1" applyFill="1" applyBorder="1" applyAlignment="1">
      <alignment horizontal="center"/>
    </xf>
    <xf numFmtId="0" fontId="0" fillId="0" borderId="22" xfId="1" applyNumberFormat="1" applyFont="1" applyFill="1" applyBorder="1" applyAlignment="1">
      <alignment horizontal="center"/>
    </xf>
    <xf numFmtId="0" fontId="0" fillId="0" borderId="36" xfId="0" applyFont="1" applyFill="1" applyBorder="1"/>
    <xf numFmtId="44" fontId="0" fillId="0" borderId="2" xfId="1" applyFont="1" applyFill="1" applyBorder="1" applyAlignment="1">
      <alignment horizontal="center"/>
    </xf>
    <xf numFmtId="44" fontId="0" fillId="0" borderId="45" xfId="1" applyFont="1" applyFill="1" applyBorder="1"/>
    <xf numFmtId="44" fontId="0" fillId="0" borderId="45" xfId="1" applyNumberFormat="1" applyFont="1" applyFill="1" applyBorder="1"/>
    <xf numFmtId="44" fontId="0" fillId="0" borderId="46" xfId="1" applyFont="1" applyFill="1" applyBorder="1"/>
    <xf numFmtId="44" fontId="0" fillId="0" borderId="47" xfId="1" applyNumberFormat="1" applyFont="1" applyFill="1" applyBorder="1"/>
    <xf numFmtId="44" fontId="2" fillId="0" borderId="47" xfId="1" applyNumberFormat="1" applyFont="1" applyFill="1" applyBorder="1"/>
    <xf numFmtId="44" fontId="0" fillId="0" borderId="47" xfId="1" applyFont="1" applyFill="1" applyBorder="1"/>
    <xf numFmtId="44" fontId="0" fillId="0" borderId="48" xfId="1" applyFont="1" applyFill="1" applyBorder="1"/>
    <xf numFmtId="44" fontId="0" fillId="0" borderId="48" xfId="1" applyNumberFormat="1" applyFont="1" applyFill="1" applyBorder="1"/>
    <xf numFmtId="44" fontId="2" fillId="0" borderId="47" xfId="1" applyFont="1" applyFill="1" applyBorder="1"/>
    <xf numFmtId="44" fontId="2" fillId="0" borderId="48" xfId="1" applyFont="1" applyFill="1" applyBorder="1"/>
    <xf numFmtId="44" fontId="2" fillId="0" borderId="49" xfId="1" applyNumberFormat="1" applyFont="1" applyFill="1" applyBorder="1"/>
    <xf numFmtId="44" fontId="0" fillId="0" borderId="50" xfId="1" applyFont="1" applyFill="1" applyBorder="1"/>
    <xf numFmtId="0" fontId="0" fillId="0" borderId="33" xfId="0" applyFont="1" applyFill="1" applyBorder="1"/>
    <xf numFmtId="44" fontId="2" fillId="0" borderId="0" xfId="0" applyNumberFormat="1" applyFont="1" applyBorder="1"/>
    <xf numFmtId="0" fontId="2" fillId="0" borderId="0" xfId="0" applyFont="1" applyBorder="1" applyAlignment="1"/>
    <xf numFmtId="0" fontId="6" fillId="0" borderId="0" xfId="0" applyFont="1" applyFill="1" applyBorder="1" applyAlignment="1">
      <alignment horizontal="center"/>
    </xf>
    <xf numFmtId="0" fontId="12" fillId="0" borderId="0" xfId="0" applyFont="1"/>
    <xf numFmtId="0" fontId="8" fillId="0" borderId="4" xfId="0" applyFont="1" applyBorder="1"/>
    <xf numFmtId="0" fontId="8" fillId="0" borderId="25" xfId="0" applyFont="1" applyBorder="1" applyAlignment="1">
      <alignment horizontal="left"/>
    </xf>
    <xf numFmtId="0" fontId="5" fillId="0" borderId="10" xfId="0" applyFont="1" applyBorder="1"/>
    <xf numFmtId="44" fontId="0" fillId="0" borderId="51" xfId="1" applyFont="1" applyBorder="1"/>
    <xf numFmtId="44" fontId="0" fillId="0" borderId="51" xfId="1" applyFont="1" applyFill="1" applyBorder="1" applyAlignment="1">
      <alignment horizontal="center"/>
    </xf>
    <xf numFmtId="44" fontId="0" fillId="0" borderId="40" xfId="1" applyFont="1" applyFill="1" applyBorder="1" applyAlignment="1">
      <alignment horizontal="center"/>
    </xf>
    <xf numFmtId="44" fontId="0" fillId="0" borderId="41" xfId="1" applyFont="1" applyFill="1" applyBorder="1" applyAlignment="1">
      <alignment horizontal="center"/>
    </xf>
    <xf numFmtId="44" fontId="0" fillId="0" borderId="42" xfId="1" applyFont="1" applyBorder="1"/>
    <xf numFmtId="44" fontId="0" fillId="0" borderId="25" xfId="1" applyFont="1" applyFill="1" applyBorder="1" applyAlignment="1">
      <alignment horizontal="center"/>
    </xf>
    <xf numFmtId="0" fontId="0" fillId="0" borderId="36" xfId="0" applyBorder="1"/>
    <xf numFmtId="44" fontId="0" fillId="0" borderId="25" xfId="1" applyFont="1" applyBorder="1"/>
    <xf numFmtId="44" fontId="0" fillId="0" borderId="40" xfId="1" applyFont="1" applyFill="1" applyBorder="1" applyAlignment="1">
      <alignment horizontal="left"/>
    </xf>
    <xf numFmtId="44" fontId="0" fillId="0" borderId="41" xfId="1" applyFont="1" applyFill="1" applyBorder="1" applyAlignment="1">
      <alignment horizontal="left"/>
    </xf>
    <xf numFmtId="44" fontId="1" fillId="0" borderId="16" xfId="0" applyNumberFormat="1" applyFont="1" applyBorder="1"/>
    <xf numFmtId="44" fontId="1" fillId="0" borderId="16" xfId="0" applyNumberFormat="1" applyFont="1" applyFill="1" applyBorder="1" applyAlignment="1">
      <alignment horizontal="center"/>
    </xf>
    <xf numFmtId="44" fontId="0" fillId="0" borderId="42" xfId="0" applyNumberFormat="1" applyBorder="1"/>
    <xf numFmtId="0" fontId="5" fillId="0" borderId="30" xfId="0" applyFont="1" applyBorder="1"/>
    <xf numFmtId="1" fontId="0" fillId="0" borderId="29" xfId="0" applyNumberFormat="1" applyFont="1" applyFill="1" applyBorder="1" applyAlignment="1">
      <alignment horizontal="center"/>
    </xf>
    <xf numFmtId="0" fontId="0" fillId="0" borderId="17" xfId="0" applyFill="1" applyBorder="1" applyAlignment="1">
      <alignment horizontal="center"/>
    </xf>
    <xf numFmtId="44" fontId="0" fillId="0" borderId="29" xfId="0" applyNumberFormat="1" applyFont="1" applyFill="1" applyBorder="1" applyAlignment="1">
      <alignment horizontal="center"/>
    </xf>
    <xf numFmtId="44" fontId="0" fillId="0" borderId="29" xfId="0" applyNumberFormat="1" applyFont="1" applyFill="1" applyBorder="1"/>
    <xf numFmtId="44" fontId="0" fillId="0" borderId="38" xfId="0" applyNumberFormat="1" applyFont="1" applyFill="1" applyBorder="1"/>
    <xf numFmtId="0" fontId="0" fillId="0" borderId="30" xfId="0" applyFont="1" applyBorder="1"/>
    <xf numFmtId="0" fontId="2" fillId="0" borderId="36" xfId="0" applyFont="1" applyBorder="1"/>
    <xf numFmtId="0" fontId="8" fillId="0" borderId="0" xfId="0" applyFont="1" applyFill="1" applyBorder="1"/>
    <xf numFmtId="0" fontId="0" fillId="6" borderId="3" xfId="0" applyFont="1" applyFill="1" applyBorder="1"/>
    <xf numFmtId="0" fontId="0" fillId="6" borderId="2" xfId="0" applyFont="1" applyFill="1" applyBorder="1"/>
    <xf numFmtId="0" fontId="0" fillId="0" borderId="3" xfId="0" applyFont="1" applyBorder="1"/>
    <xf numFmtId="44" fontId="0" fillId="6" borderId="2" xfId="0" applyNumberFormat="1" applyFont="1" applyFill="1" applyBorder="1"/>
    <xf numFmtId="0" fontId="0" fillId="0" borderId="3" xfId="0" applyFont="1" applyFill="1" applyBorder="1"/>
    <xf numFmtId="0" fontId="0" fillId="6" borderId="31" xfId="0" applyFont="1" applyFill="1" applyBorder="1"/>
    <xf numFmtId="0" fontId="0" fillId="6" borderId="29" xfId="0" applyFont="1" applyFill="1" applyBorder="1"/>
    <xf numFmtId="8" fontId="0" fillId="6" borderId="31" xfId="0" applyNumberFormat="1" applyFont="1" applyFill="1" applyBorder="1"/>
    <xf numFmtId="0" fontId="2" fillId="0" borderId="44" xfId="0" applyFont="1" applyFill="1" applyBorder="1"/>
    <xf numFmtId="44" fontId="2" fillId="0" borderId="53" xfId="0" applyNumberFormat="1" applyFont="1" applyFill="1" applyBorder="1"/>
    <xf numFmtId="44" fontId="0" fillId="6" borderId="18" xfId="0" applyNumberFormat="1" applyFont="1" applyFill="1" applyBorder="1"/>
    <xf numFmtId="44" fontId="0" fillId="6" borderId="27" xfId="0" applyNumberFormat="1" applyFont="1" applyFill="1" applyBorder="1"/>
    <xf numFmtId="44" fontId="0" fillId="6" borderId="19" xfId="0" applyNumberFormat="1" applyFont="1" applyFill="1" applyBorder="1"/>
    <xf numFmtId="44" fontId="0" fillId="0" borderId="21" xfId="0" applyNumberFormat="1" applyFont="1" applyBorder="1"/>
    <xf numFmtId="44" fontId="0" fillId="0" borderId="15" xfId="0" applyNumberFormat="1" applyFont="1" applyBorder="1"/>
    <xf numFmtId="44" fontId="0" fillId="0" borderId="22" xfId="0" applyNumberFormat="1" applyFont="1" applyBorder="1"/>
    <xf numFmtId="44" fontId="0" fillId="0" borderId="18" xfId="0" applyNumberFormat="1" applyFont="1" applyBorder="1"/>
    <xf numFmtId="44" fontId="0" fillId="0" borderId="27" xfId="0" applyNumberFormat="1" applyFont="1" applyBorder="1"/>
    <xf numFmtId="44" fontId="0" fillId="0" borderId="19" xfId="0" applyNumberFormat="1" applyFont="1" applyBorder="1"/>
    <xf numFmtId="44" fontId="0" fillId="6" borderId="14" xfId="0" applyNumberFormat="1" applyFont="1" applyFill="1" applyBorder="1"/>
    <xf numFmtId="44" fontId="0" fillId="6" borderId="20" xfId="0" applyNumberFormat="1" applyFont="1" applyFill="1" applyBorder="1"/>
    <xf numFmtId="44" fontId="0" fillId="0" borderId="21" xfId="0" applyNumberFormat="1" applyFont="1" applyFill="1" applyBorder="1"/>
    <xf numFmtId="44" fontId="0" fillId="0" borderId="15" xfId="0" applyNumberFormat="1" applyFont="1" applyFill="1" applyBorder="1"/>
    <xf numFmtId="44" fontId="0" fillId="0" borderId="22" xfId="0" applyNumberFormat="1" applyFont="1" applyFill="1" applyBorder="1"/>
    <xf numFmtId="44" fontId="2" fillId="0" borderId="52" xfId="0" applyNumberFormat="1" applyFont="1" applyFill="1" applyBorder="1"/>
    <xf numFmtId="0" fontId="11" fillId="0" borderId="0" xfId="0" quotePrefix="1" applyFont="1" applyFill="1" applyBorder="1" applyAlignment="1">
      <alignment vertical="top" wrapText="1"/>
    </xf>
    <xf numFmtId="44" fontId="2" fillId="3" borderId="2" xfId="0" applyNumberFormat="1" applyFont="1" applyFill="1" applyBorder="1"/>
    <xf numFmtId="44" fontId="0" fillId="3" borderId="2" xfId="0" applyNumberFormat="1" applyFont="1" applyFill="1" applyBorder="1"/>
    <xf numFmtId="0" fontId="2" fillId="0" borderId="2" xfId="0" applyFont="1" applyBorder="1" applyAlignment="1">
      <alignment horizontal="center"/>
    </xf>
    <xf numFmtId="44" fontId="0" fillId="0" borderId="26" xfId="1" applyFont="1" applyFill="1" applyBorder="1"/>
    <xf numFmtId="0" fontId="0" fillId="0" borderId="35" xfId="0" applyFill="1" applyBorder="1" applyAlignment="1">
      <alignment horizontal="center"/>
    </xf>
    <xf numFmtId="0" fontId="0" fillId="0" borderId="32" xfId="0" applyFill="1" applyBorder="1" applyAlignment="1">
      <alignment horizontal="center"/>
    </xf>
    <xf numFmtId="0" fontId="5" fillId="0" borderId="32" xfId="0" applyFont="1" applyFill="1" applyBorder="1" applyAlignment="1">
      <alignment horizontal="center"/>
    </xf>
    <xf numFmtId="0" fontId="5" fillId="0" borderId="36" xfId="0" applyFont="1" applyFill="1" applyBorder="1" applyAlignment="1">
      <alignment horizontal="center"/>
    </xf>
    <xf numFmtId="0" fontId="8" fillId="3" borderId="2" xfId="0" applyFont="1" applyFill="1" applyBorder="1"/>
    <xf numFmtId="0" fontId="0" fillId="0" borderId="54" xfId="0" applyFont="1" applyBorder="1"/>
    <xf numFmtId="0" fontId="0" fillId="0" borderId="31" xfId="0" applyFont="1" applyBorder="1"/>
    <xf numFmtId="0" fontId="10" fillId="5" borderId="16" xfId="0" applyFont="1" applyFill="1" applyBorder="1"/>
    <xf numFmtId="0" fontId="10" fillId="5" borderId="16" xfId="0" applyFont="1" applyFill="1" applyBorder="1" applyAlignment="1">
      <alignment horizontal="left"/>
    </xf>
    <xf numFmtId="0" fontId="10" fillId="5" borderId="23" xfId="0" applyFont="1" applyFill="1" applyBorder="1"/>
    <xf numFmtId="0" fontId="9" fillId="0" borderId="16" xfId="0" applyFont="1" applyBorder="1"/>
    <xf numFmtId="0" fontId="0" fillId="0" borderId="55" xfId="0" applyFill="1" applyBorder="1"/>
    <xf numFmtId="0" fontId="0" fillId="0" borderId="56" xfId="0" applyBorder="1"/>
    <xf numFmtId="0" fontId="0" fillId="0" borderId="29" xfId="0" applyFill="1" applyBorder="1"/>
    <xf numFmtId="0" fontId="0" fillId="0" borderId="57" xfId="0" applyBorder="1" applyAlignment="1">
      <alignment horizontal="center"/>
    </xf>
    <xf numFmtId="44" fontId="0" fillId="0" borderId="38" xfId="1" applyFont="1" applyBorder="1"/>
    <xf numFmtId="0" fontId="0" fillId="0" borderId="54" xfId="0" applyFill="1" applyBorder="1"/>
    <xf numFmtId="0" fontId="0" fillId="0" borderId="58" xfId="0" applyFill="1" applyBorder="1"/>
    <xf numFmtId="0" fontId="0" fillId="0" borderId="59" xfId="1" applyNumberFormat="1" applyFont="1" applyFill="1" applyBorder="1" applyAlignment="1">
      <alignment horizontal="center"/>
    </xf>
    <xf numFmtId="44" fontId="0" fillId="0" borderId="60" xfId="1" applyFont="1" applyFill="1" applyBorder="1"/>
    <xf numFmtId="0" fontId="0" fillId="2" borderId="16" xfId="0" applyFill="1" applyBorder="1"/>
    <xf numFmtId="44" fontId="2" fillId="2" borderId="16" xfId="1" applyNumberFormat="1" applyFont="1" applyFill="1" applyBorder="1"/>
    <xf numFmtId="44" fontId="0" fillId="2" borderId="16" xfId="1" applyFont="1" applyFill="1" applyBorder="1"/>
    <xf numFmtId="0" fontId="0" fillId="0" borderId="13" xfId="0" applyFill="1" applyBorder="1"/>
    <xf numFmtId="0" fontId="0" fillId="0" borderId="61" xfId="0" applyFill="1" applyBorder="1" applyAlignment="1">
      <alignment horizontal="center"/>
    </xf>
    <xf numFmtId="44" fontId="0" fillId="0" borderId="59" xfId="1" applyFont="1" applyBorder="1"/>
    <xf numFmtId="0" fontId="6" fillId="2" borderId="43" xfId="0" applyFont="1" applyFill="1" applyBorder="1" applyAlignment="1">
      <alignment horizontal="left"/>
    </xf>
    <xf numFmtId="0" fontId="2" fillId="2" borderId="1" xfId="0" applyFont="1" applyFill="1" applyBorder="1"/>
    <xf numFmtId="44" fontId="0" fillId="2" borderId="1" xfId="1" applyFont="1" applyFill="1" applyBorder="1"/>
    <xf numFmtId="44" fontId="2" fillId="2" borderId="23" xfId="1" applyNumberFormat="1" applyFont="1" applyFill="1" applyBorder="1"/>
    <xf numFmtId="44" fontId="0" fillId="0" borderId="29" xfId="1" applyFont="1" applyBorder="1"/>
    <xf numFmtId="44" fontId="2" fillId="0" borderId="62" xfId="1" applyFont="1" applyFill="1" applyBorder="1"/>
    <xf numFmtId="44" fontId="0" fillId="2" borderId="16" xfId="1" applyNumberFormat="1" applyFont="1" applyFill="1" applyBorder="1"/>
    <xf numFmtId="0" fontId="7" fillId="4" borderId="43" xfId="0" applyFont="1" applyFill="1" applyBorder="1" applyAlignment="1">
      <alignment horizontal="left"/>
    </xf>
    <xf numFmtId="0" fontId="7" fillId="4" borderId="23" xfId="0" applyFont="1" applyFill="1" applyBorder="1" applyAlignment="1">
      <alignment horizontal="left"/>
    </xf>
    <xf numFmtId="0" fontId="7" fillId="4" borderId="8" xfId="0" applyFont="1" applyFill="1" applyBorder="1" applyAlignment="1">
      <alignment horizontal="left"/>
    </xf>
    <xf numFmtId="0" fontId="7" fillId="4" borderId="9" xfId="0" applyFont="1" applyFill="1" applyBorder="1" applyAlignment="1">
      <alignment horizontal="left"/>
    </xf>
    <xf numFmtId="0" fontId="9" fillId="3" borderId="3" xfId="0" applyFont="1" applyFill="1" applyBorder="1" applyAlignment="1">
      <alignment horizontal="center"/>
    </xf>
    <xf numFmtId="0" fontId="9" fillId="3" borderId="39" xfId="0" applyFont="1" applyFill="1" applyBorder="1" applyAlignment="1">
      <alignment horizontal="center"/>
    </xf>
    <xf numFmtId="0" fontId="9" fillId="3" borderId="17" xfId="0" applyFont="1" applyFill="1" applyBorder="1" applyAlignment="1">
      <alignment horizontal="center"/>
    </xf>
    <xf numFmtId="0" fontId="3" fillId="2" borderId="43" xfId="0" applyFont="1" applyFill="1" applyBorder="1" applyAlignment="1">
      <alignment horizontal="left"/>
    </xf>
    <xf numFmtId="0" fontId="3" fillId="2" borderId="1" xfId="0" applyFont="1" applyFill="1" applyBorder="1" applyAlignment="1">
      <alignment horizontal="left"/>
    </xf>
    <xf numFmtId="0" fontId="11" fillId="3" borderId="8" xfId="0" quotePrefix="1" applyFont="1" applyFill="1" applyBorder="1" applyAlignment="1">
      <alignment horizontal="left" vertical="top" wrapText="1"/>
    </xf>
    <xf numFmtId="0" fontId="11" fillId="3" borderId="7" xfId="0" quotePrefix="1" applyFont="1" applyFill="1" applyBorder="1" applyAlignment="1">
      <alignment horizontal="left" vertical="top" wrapText="1"/>
    </xf>
    <xf numFmtId="0" fontId="11" fillId="3" borderId="9" xfId="0" quotePrefix="1" applyFont="1" applyFill="1" applyBorder="1" applyAlignment="1">
      <alignment horizontal="left" vertical="top" wrapText="1"/>
    </xf>
    <xf numFmtId="0" fontId="11" fillId="3" borderId="10" xfId="0" quotePrefix="1" applyFont="1" applyFill="1" applyBorder="1" applyAlignment="1">
      <alignment horizontal="left" vertical="top" wrapText="1"/>
    </xf>
    <xf numFmtId="0" fontId="11" fillId="3" borderId="0" xfId="0" quotePrefix="1" applyFont="1" applyFill="1" applyBorder="1" applyAlignment="1">
      <alignment horizontal="left" vertical="top" wrapText="1"/>
    </xf>
    <xf numFmtId="0" fontId="11" fillId="3" borderId="11" xfId="0" quotePrefix="1" applyFont="1" applyFill="1" applyBorder="1" applyAlignment="1">
      <alignment horizontal="left" vertical="top" wrapText="1"/>
    </xf>
    <xf numFmtId="0" fontId="11" fillId="3" borderId="12" xfId="0" quotePrefix="1" applyFont="1" applyFill="1" applyBorder="1" applyAlignment="1">
      <alignment horizontal="left" vertical="top" wrapText="1"/>
    </xf>
    <xf numFmtId="0" fontId="11" fillId="3" borderId="5" xfId="0" quotePrefix="1" applyFont="1" applyFill="1" applyBorder="1" applyAlignment="1">
      <alignment horizontal="left" vertical="top" wrapText="1"/>
    </xf>
    <xf numFmtId="0" fontId="11" fillId="3" borderId="6" xfId="0" quotePrefix="1" applyFont="1" applyFill="1" applyBorder="1" applyAlignment="1">
      <alignment horizontal="left" vertical="top" wrapText="1"/>
    </xf>
    <xf numFmtId="44" fontId="0" fillId="0" borderId="64" xfId="1" applyNumberFormat="1" applyFont="1" applyFill="1" applyBorder="1" applyAlignment="1">
      <alignment horizontal="left"/>
    </xf>
    <xf numFmtId="44" fontId="0" fillId="0" borderId="64" xfId="1" applyFont="1" applyFill="1" applyBorder="1" applyAlignment="1">
      <alignment horizontal="left"/>
    </xf>
    <xf numFmtId="0" fontId="8" fillId="0" borderId="25" xfId="0" applyFont="1" applyBorder="1"/>
    <xf numFmtId="44" fontId="0" fillId="0" borderId="65" xfId="1" applyFont="1" applyFill="1" applyBorder="1" applyAlignment="1">
      <alignment horizontal="left"/>
    </xf>
    <xf numFmtId="44" fontId="0" fillId="0" borderId="63" xfId="0" applyNumberFormat="1" applyBorder="1"/>
    <xf numFmtId="0" fontId="8" fillId="0" borderId="11" xfId="0" applyFont="1" applyBorder="1"/>
    <xf numFmtId="44" fontId="0" fillId="0" borderId="42" xfId="1" applyFont="1" applyFill="1" applyBorder="1" applyAlignment="1">
      <alignment horizontal="center"/>
    </xf>
  </cellXfs>
  <cellStyles count="3">
    <cellStyle name="Standaard" xfId="0" builtinId="0"/>
    <cellStyle name="Valuta" xfId="1" builtinId="4"/>
    <cellStyle name="Valuta 2" xfId="2" xr:uid="{02BAA78D-0FA6-4599-8299-1B325F6631BD}"/>
  </cellStyles>
  <dxfs count="77">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medium">
          <color indexed="64"/>
        </top>
        <bottom/>
      </border>
    </dxf>
    <dxf>
      <font>
        <b/>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border diagonalUp="0" diagonalDown="0" outline="0">
        <left/>
        <right/>
        <top/>
        <bottom/>
      </border>
    </dxf>
    <dxf>
      <font>
        <b val="0"/>
        <i/>
        <strike val="0"/>
        <condense val="0"/>
        <extend val="0"/>
        <outline val="0"/>
        <shadow val="0"/>
        <u val="none"/>
        <vertAlign val="baseline"/>
        <sz val="11"/>
        <color theme="1"/>
        <name val="Calibri"/>
        <family val="2"/>
        <scheme val="minor"/>
      </font>
      <border diagonalUp="0" diagonalDown="0" outline="0">
        <left/>
        <right/>
        <top/>
        <bottom/>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top style="thin">
          <color indexed="64"/>
        </top>
        <bottom/>
      </border>
    </dxf>
    <dxf>
      <border diagonalUp="0" diagonalDown="0">
        <left style="medium">
          <color indexed="64"/>
        </left>
        <right style="medium">
          <color indexed="64"/>
        </right>
        <top style="thin">
          <color indexed="64"/>
        </top>
        <bottom style="thin">
          <color indexed="64"/>
        </bottom>
        <vertical/>
        <horizontal style="thin">
          <color indexed="64"/>
        </horizontal>
      </border>
    </dxf>
    <dxf>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bottom/>
      </border>
    </dxf>
    <dxf>
      <font>
        <b val="0"/>
        <i/>
        <strike val="0"/>
        <condense val="0"/>
        <extend val="0"/>
        <outline val="0"/>
        <shadow val="0"/>
        <u val="none"/>
        <vertAlign val="baseline"/>
        <sz val="11"/>
        <color theme="1"/>
        <name val="Calibri"/>
        <family val="2"/>
        <scheme val="minor"/>
      </font>
      <border diagonalUp="0" diagonalDown="0" outline="0">
        <left style="medium">
          <color indexed="64"/>
        </left>
        <right/>
        <top/>
        <bottom/>
      </border>
    </dxf>
    <dxf>
      <numFmt numFmtId="34" formatCode="_ &quot;€&quot;\ * #,##0.00_ ;_ &quot;€&quot;\ * \-#,##0.00_ ;_ &quot;€&quot;\ * &quot;-&quot;??_ ;_ @_ "/>
      <border diagonalUp="0" diagonalDown="0">
        <left style="thin">
          <color indexed="64"/>
        </left>
        <right/>
        <top style="thin">
          <color indexed="64"/>
        </top>
        <bottom style="thin">
          <color indexed="64"/>
        </bottom>
        <vertical style="thin">
          <color indexed="64"/>
        </vertical>
        <horizontal style="thin">
          <color indexed="64"/>
        </horizontal>
      </border>
    </dxf>
    <dxf>
      <numFmt numFmtId="34" formatCode="_ &quot;€&quot;\ * #,##0.00_ ;_ &quot;€&quot;\ * \-#,##0.00_ ;_ &quot;€&quot;\ * &quot;-&quot;??_ ;_ @_ "/>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font>
        <strike val="0"/>
        <outline val="0"/>
        <shadow val="0"/>
        <u val="none"/>
        <vertAlign val="baseline"/>
        <sz val="16"/>
        <color theme="1"/>
        <name val="Calibri"/>
        <family val="2"/>
        <scheme val="minor"/>
      </font>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medium">
          <color indexed="64"/>
        </left>
        <right style="medium">
          <color indexed="64"/>
        </right>
        <top style="medium">
          <color indexed="64"/>
        </top>
        <bottom style="medium">
          <color indexed="64"/>
        </bottom>
      </border>
    </dxf>
    <dxf>
      <numFmt numFmtId="34" formatCode="_ &quot;€&quot;\ * #,##0.00_ ;_ &quot;€&quot;\ * \-#,##0.00_ ;_ &quot;€&quot;\ * &quot;-&quot;??_ ;_ @_ "/>
      <fill>
        <patternFill patternType="none">
          <fgColor indexed="64"/>
          <bgColor indexed="65"/>
        </patternFill>
      </fill>
      <alignment horizontal="left" vertical="bottom"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medium">
          <color indexed="64"/>
        </left>
        <right style="medium">
          <color indexed="64"/>
        </right>
        <top style="medium">
          <color indexed="64"/>
        </top>
        <bottom style="medium">
          <color indexed="64"/>
        </bottom>
      </border>
    </dxf>
    <dxf>
      <border diagonalUp="0" diagonalDown="0">
        <left style="medium">
          <color indexed="64"/>
        </left>
        <right style="medium">
          <color indexed="64"/>
        </right>
        <top style="thin">
          <color indexed="64"/>
        </top>
        <bottom style="thin">
          <color indexed="64"/>
        </bottom>
        <vertical/>
        <horizontal style="thin">
          <color indexed="64"/>
        </horizontal>
      </border>
    </dxf>
    <dxf>
      <border diagonalUp="0" diagonalDown="0" outline="0">
        <left style="medium">
          <color indexed="64"/>
        </left>
        <right/>
        <top style="thin">
          <color indexed="64"/>
        </top>
        <bottom/>
      </border>
    </dxf>
    <dxf>
      <border diagonalUp="0" diagonalDown="0">
        <left style="medium">
          <color indexed="64"/>
        </left>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outline="0">
        <bottom style="medium">
          <color rgb="FF000000"/>
        </bottom>
      </border>
    </dxf>
    <dxf>
      <font>
        <strike val="0"/>
        <outline val="0"/>
        <shadow val="0"/>
        <u val="none"/>
        <vertAlign val="baseline"/>
        <sz val="14"/>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left style="thin">
          <color indexed="64"/>
        </left>
        <right style="medium">
          <color indexed="64"/>
        </right>
        <top style="thin">
          <color indexed="64"/>
        </top>
        <bottom style="thin">
          <color indexed="64"/>
        </bottom>
        <vertical/>
        <horizontal/>
      </border>
    </dxf>
    <dxf>
      <numFmt numFmtId="34" formatCode="_ &quot;€&quot;\ * #,##0.00_ ;_ &quot;€&quot;\ * \-#,##0.00_ ;_ &quot;€&quot;\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border outline="0">
        <bottom style="medium">
          <color rgb="FF000000"/>
        </bottom>
      </border>
    </dxf>
    <dxf>
      <font>
        <strike val="0"/>
        <outline val="0"/>
        <shadow val="0"/>
        <u val="none"/>
        <vertAlign val="baseline"/>
        <sz val="14"/>
        <color theme="1"/>
        <name val="Calibri"/>
        <family val="2"/>
        <scheme val="minor"/>
      </font>
    </dxf>
    <dxf>
      <numFmt numFmtId="34" formatCode="_ &quot;€&quot;\ * #,##0.00_ ;_ &quot;€&quot;\ * \-#,##0.00_ ;_ &quot;€&quot;\ * &quot;-&quot;??_ ;_ @_ "/>
      <border diagonalUp="0" diagonalDown="0">
        <left style="medium">
          <color auto="1"/>
        </left>
        <right style="medium">
          <color auto="1"/>
        </right>
        <top style="thin">
          <color auto="1"/>
        </top>
        <bottom style="thin">
          <color auto="1"/>
        </bottom>
        <vertical/>
        <horizontal style="thin">
          <color auto="1"/>
        </horizontal>
      </border>
    </dxf>
    <dxf>
      <border diagonalUp="0" diagonalDown="0">
        <left style="medium">
          <color indexed="64"/>
        </left>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outline="0">
        <bottom style="medium">
          <color rgb="FF000000"/>
        </bottom>
      </border>
    </dxf>
    <dxf>
      <font>
        <strike val="0"/>
        <outline val="0"/>
        <shadow val="0"/>
        <u val="none"/>
        <vertAlign val="baseline"/>
        <sz val="14"/>
        <color theme="1"/>
        <name val="Calibri"/>
        <family val="2"/>
        <scheme val="minor"/>
      </font>
    </dxf>
    <dxf>
      <numFmt numFmtId="34" formatCode="_ &quot;€&quot;\ * #,##0.00_ ;_ &quot;€&quot;\ * \-#,##0.00_ ;_ &quot;€&quot;\ * &quot;-&quot;??_ ;_ @_ "/>
      <fill>
        <patternFill patternType="none">
          <fgColor indexed="64"/>
          <bgColor indexed="65"/>
        </patternFill>
      </fill>
      <border diagonalUp="0" diagonalDown="0">
        <left style="thin">
          <color indexed="64"/>
        </left>
        <right/>
        <top style="thin">
          <color indexed="64"/>
        </top>
        <bottom style="thin">
          <color indexed="64"/>
        </bottom>
        <vertical/>
        <horizontal style="thin">
          <color indexed="64"/>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style="thin">
          <color indexed="64"/>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top style="thin">
          <color indexed="64"/>
        </top>
        <bottom style="thin">
          <color indexed="64"/>
        </bottom>
        <vertical/>
        <horizontal style="thin">
          <color indexed="64"/>
        </horizontal>
      </border>
    </dxf>
    <dxf>
      <border diagonalUp="0" diagonalDown="0">
        <top style="thin">
          <color indexed="64"/>
        </top>
        <bottom style="thin">
          <color indexed="64"/>
        </bottom>
        <horizontal style="thin">
          <color indexed="64"/>
        </horizontal>
      </border>
    </dxf>
    <dxf>
      <border diagonalUp="0" diagonalDown="0">
        <left style="medium">
          <color indexed="64"/>
        </left>
        <top style="thin">
          <color indexed="64"/>
        </top>
        <bottom style="thin">
          <color indexed="64"/>
        </bottom>
        <horizontal style="thin">
          <color indexed="64"/>
        </horizontal>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bottom style="medium">
          <color indexed="64"/>
        </bottom>
      </border>
    </dxf>
    <dxf>
      <font>
        <strike val="0"/>
        <outline val="0"/>
        <shadow val="0"/>
        <u val="none"/>
        <vertAlign val="baseline"/>
        <sz val="14"/>
        <color theme="1"/>
        <name val="Calibri"/>
        <family val="2"/>
        <scheme val="minor"/>
      </font>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FF5D15-2C77-4307-A543-EEAAF9330A2A}" name="Tabel14510" displayName="Tabel14510" ref="A27:H44" totalsRowCount="1" headerRowDxfId="76" dataDxfId="74" totalsRowDxfId="72" headerRowBorderDxfId="75" tableBorderDxfId="73" totalsRowBorderDxfId="71">
  <autoFilter ref="A27:H43" xr:uid="{1712C4D9-4EDC-466F-B9BE-D25AF89FDD78}"/>
  <tableColumns count="8">
    <tableColumn id="1" xr3:uid="{4C81A234-2D44-4D58-BABD-DA1AB6D3FB94}" name="Personele lasten" totalsRowLabel="TOTAAL" dataDxfId="70" totalsRowDxfId="15"/>
    <tableColumn id="4" xr3:uid="{BDA90119-D5CE-4A63-9617-E9DB8AFFDEB3}" name="Type" totalsRowDxfId="14"/>
    <tableColumn id="2" xr3:uid="{BE7FDF6C-708A-4658-B3C4-F8A8EEACC568}" name="Aantal" dataDxfId="69" totalsRowDxfId="13"/>
    <tableColumn id="3" xr3:uid="{9FCF4463-F2A0-4EEF-B920-AF9659C6A01E}" name="Eenheid" dataDxfId="68" totalsRowDxfId="12"/>
    <tableColumn id="5" xr3:uid="{F0D8A361-80BD-4ACB-AC94-92C32D6471F0}" name="Jaar" dataDxfId="67" totalsRowDxfId="11"/>
    <tableColumn id="8" xr3:uid="{5987F083-3FAF-486E-8634-0E88FB9EE29A}" name="Kosten 2022" totalsRowFunction="sum" dataDxfId="66" totalsRowDxfId="10" dataCellStyle="Valuta"/>
    <tableColumn id="6" xr3:uid="{28454652-9971-419B-97CD-19829A32EA3E}" name="Kosten 2023" totalsRowFunction="sum" dataDxfId="65" totalsRowDxfId="9" dataCellStyle="Valuta"/>
    <tableColumn id="7" xr3:uid="{57B92E1C-A45D-4A2D-8EC6-27241834E418}" name="Totaal 2022-2023" totalsRowFunction="custom" dataDxfId="64" totalsRowDxfId="8" dataCellStyle="Valuta">
      <totalsRowFormula>Tabel14510[[#Totals],[Kosten 2022]]+Tabel14510[[#Totals],[Kosten 2023]]</totalsRowFormula>
    </tableColum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CA47FE1-B058-4D40-9D1D-645B9BCC2D12}" name="Tabel145812" displayName="Tabel145812" ref="A66:D74" totalsRowCount="1" headerRowDxfId="63" dataDxfId="61" totalsRowDxfId="59" headerRowBorderDxfId="62" tableBorderDxfId="60" totalsRowBorderDxfId="58">
  <autoFilter ref="A66:D73" xr:uid="{82F21043-E858-4C0A-9A2F-3AD5280717AF}"/>
  <tableColumns count="4">
    <tableColumn id="1" xr3:uid="{77A46757-F134-4AD1-85A7-3DCA667E0ABC}" name="Eigen inkomsten" dataDxfId="57" totalsRowDxfId="21"/>
    <tableColumn id="2" xr3:uid="{11671317-92EB-4595-B3A5-83080122C430}" name="2022" totalsRowFunction="sum" dataDxfId="16" totalsRowDxfId="20" dataCellStyle="Valuta" totalsRowCellStyle="Valuta"/>
    <tableColumn id="4" xr3:uid="{FB819F52-A6D6-4617-A6AE-5376F0776440}" name="2023" totalsRowFunction="sum" dataDxfId="17" totalsRowDxfId="19" dataCellStyle="Valuta" totalsRowCellStyle="Valuta"/>
    <tableColumn id="5" xr3:uid="{FEA479EC-BD8C-46C6-8AF9-04EB85111F15}" name="Totaal 2022-2023" totalsRowFunction="sum" dataDxfId="56" totalsRowDxfId="18" dataCellStyle="Valuta" totalsRowCellStyle="Valuta">
      <calculatedColumnFormula>Tabel145812[[#This Row],[2022]]+Tabel145812[[#This Row],[2023]]</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E74C77-A8D5-4BBB-B80E-B33BD7A0A450}" name="Tabel145102" displayName="Tabel145102" ref="A46:H63" totalsRowCount="1" headerRowDxfId="55" totalsRowDxfId="52" headerRowBorderDxfId="54" tableBorderDxfId="53" totalsRowBorderDxfId="51">
  <autoFilter ref="A46:H62" xr:uid="{DCE74C77-A8D5-4BBB-B80E-B33BD7A0A450}"/>
  <tableColumns count="8">
    <tableColumn id="1" xr3:uid="{F2EAA75A-5CEA-4EAA-8803-5B0F2C34A74F}" name="Materiële lasten" totalsRowLabel="TOTAAL" dataDxfId="50" totalsRowDxfId="7"/>
    <tableColumn id="2" xr3:uid="{29B9473F-F72C-4D92-8983-890E1965746B}" name="Aantal" totalsRowDxfId="6"/>
    <tableColumn id="4" xr3:uid="{CEC81AA5-4A59-4170-8050-3917B190596E}" name="Eenheid" dataDxfId="49" totalsRowDxfId="5"/>
    <tableColumn id="5" xr3:uid="{6486FC4E-2A33-4845-92F2-DA09491D5673}" name="Tarief" dataDxfId="48" totalsRowDxfId="4" dataCellStyle="Valuta"/>
    <tableColumn id="8" xr3:uid="{4D55AF07-DBC7-46E4-9814-19F51A826596}" name="Jaar" dataDxfId="47" totalsRowDxfId="3" dataCellStyle="Valuta"/>
    <tableColumn id="6" xr3:uid="{B0CEA27C-A7FE-4924-9002-95DBD54648B8}" name="Kosten 2022" totalsRowFunction="sum" dataDxfId="46" totalsRowDxfId="2" dataCellStyle="Valuta"/>
    <tableColumn id="7" xr3:uid="{49758FCE-E3CC-4E3A-8B3C-AC0CC5C2DFB5}" name="Kosten 2023" totalsRowFunction="sum" dataDxfId="45" totalsRowDxfId="1" dataCellStyle="Valuta"/>
    <tableColumn id="3" xr3:uid="{DE656264-478D-4C54-80BF-74206A9694E5}" name="Totale 2022-2023" totalsRowFunction="custom" dataDxfId="44" totalsRowDxfId="0" dataCellStyle="Valuta">
      <totalsRowFormula>SUM(Tabel145102[[#Totals],[Kosten 2022]:[Kosten 2023]])</totalsRowFormula>
    </tableColumn>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E827BC7-73A0-41DA-8682-59CBCA0C35DC}" name="Tabel1458125" displayName="Tabel1458125" ref="A76:D81" totalsRowCount="1" headerRowDxfId="43" dataDxfId="41" totalsRowDxfId="39" headerRowBorderDxfId="42" tableBorderDxfId="40" totalsRowBorderDxfId="38">
  <autoFilter ref="A76:D80" xr:uid="{CE827BC7-73A0-41DA-8682-59CBCA0C35DC}"/>
  <tableColumns count="4">
    <tableColumn id="1" xr3:uid="{20B03B0C-0691-4343-AC2A-1F5CB10284E7}" name="Subsidies" dataDxfId="37" totalsRowDxfId="36"/>
    <tableColumn id="2" xr3:uid="{1DE3CECD-B37A-4F89-8A6B-D3F834EE106F}" name="2022" totalsRowFunction="sum" dataDxfId="35" totalsRowDxfId="34" dataCellStyle="Valuta"/>
    <tableColumn id="4" xr3:uid="{543F7BCC-3118-4088-82DE-AFF5EDAAE2E3}" name="2023" totalsRowFunction="sum" dataDxfId="33" totalsRowDxfId="32" dataCellStyle="Valuta"/>
    <tableColumn id="5" xr3:uid="{1A854D8E-5A81-4018-9352-BC14DB1EDB3B}" name="Totaal 2022-2023" totalsRowFunction="sum" dataDxfId="31" totalsRowDxfId="30" dataCellStyle="Valuta">
      <calculatedColumnFormula>Tabel1458125[[#This Row],[2022]]+Tabel1458125[[#This Row],[2023]]</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59723E-3DD8-49D1-95AB-8C89C42569C4}" name="Tabel2" displayName="Tabel2" ref="A83:D84" totalsRowShown="0" headerRowDxfId="29" headerRowBorderDxfId="28" tableBorderDxfId="27" totalsRowBorderDxfId="26">
  <autoFilter ref="A83:D84" xr:uid="{2E59723E-3DD8-49D1-95AB-8C89C42569C4}"/>
  <tableColumns count="4">
    <tableColumn id="1" xr3:uid="{66E85161-DF99-49CE-A937-672E16321594}" name="Subsidies" dataDxfId="25"/>
    <tableColumn id="2" xr3:uid="{8C37686A-3F34-4F9A-8100-8AFF766D7C3A}" name="2022" dataDxfId="24"/>
    <tableColumn id="3" xr3:uid="{40163FEF-24FC-423E-96DF-05AAB60D457B}" name="2023" dataDxfId="23"/>
    <tableColumn id="4" xr3:uid="{39850630-839A-413E-80ED-4CF326437F5E}" name="Totaal 2022-2023" dataDxfId="22">
      <calculatedColumnFormula>SUM(Tabel2[[#This Row],[2022]:[2023]])</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8F2D-3731-43EF-BF5E-90BFAFAFDEA5}">
  <dimension ref="A1:T84"/>
  <sheetViews>
    <sheetView tabSelected="1" zoomScale="85" zoomScaleNormal="85" workbookViewId="0">
      <selection activeCell="F18" sqref="F18"/>
    </sheetView>
  </sheetViews>
  <sheetFormatPr defaultColWidth="9.1796875" defaultRowHeight="14.5" x14ac:dyDescent="0.35"/>
  <cols>
    <col min="1" max="1" width="38.453125" style="1" customWidth="1"/>
    <col min="2" max="2" width="19.1796875" style="1" customWidth="1"/>
    <col min="3" max="3" width="18.1796875" style="1" customWidth="1"/>
    <col min="4" max="4" width="20.81640625" style="1" customWidth="1"/>
    <col min="5" max="5" width="17.26953125" style="1" customWidth="1"/>
    <col min="6" max="6" width="25.54296875" style="1" bestFit="1" customWidth="1"/>
    <col min="7" max="7" width="25.453125" style="1" bestFit="1" customWidth="1"/>
    <col min="8" max="8" width="20" style="1" customWidth="1"/>
    <col min="9" max="9" width="18.81640625" style="1" customWidth="1"/>
    <col min="10" max="10" width="14.81640625" style="1" customWidth="1"/>
    <col min="11" max="11" width="24.1796875" style="1" customWidth="1"/>
    <col min="12" max="12" width="17.54296875" style="1" customWidth="1"/>
    <col min="13" max="15" width="17.453125" style="1" bestFit="1" customWidth="1"/>
    <col min="16" max="16" width="13.453125" style="1" bestFit="1" customWidth="1"/>
    <col min="17" max="17" width="11.81640625" style="1" bestFit="1" customWidth="1"/>
    <col min="18" max="19" width="9.1796875" style="1"/>
    <col min="20" max="20" width="9.1796875" style="1" customWidth="1"/>
    <col min="21" max="16384" width="9.1796875" style="1"/>
  </cols>
  <sheetData>
    <row r="1" spans="1:20" ht="25" customHeight="1" thickBot="1" x14ac:dyDescent="0.6">
      <c r="A1" s="187" t="s">
        <v>61</v>
      </c>
      <c r="B1" s="188"/>
      <c r="C1" s="188"/>
      <c r="D1" s="188"/>
      <c r="E1" s="188"/>
      <c r="F1" s="189" t="s">
        <v>65</v>
      </c>
      <c r="G1" s="190"/>
      <c r="H1" s="190"/>
      <c r="I1" s="191"/>
      <c r="J1" s="142"/>
    </row>
    <row r="2" spans="1:20" x14ac:dyDescent="0.35">
      <c r="E2" s="142"/>
      <c r="F2" s="192"/>
      <c r="G2" s="193"/>
      <c r="H2" s="193"/>
      <c r="I2" s="194"/>
      <c r="J2" s="142"/>
      <c r="K2" s="13"/>
      <c r="T2" s="1" t="s">
        <v>25</v>
      </c>
    </row>
    <row r="3" spans="1:20" ht="18.5" x14ac:dyDescent="0.45">
      <c r="A3" s="151" t="s">
        <v>0</v>
      </c>
      <c r="B3" s="184"/>
      <c r="C3" s="185"/>
      <c r="D3" s="186"/>
      <c r="E3" s="142"/>
      <c r="F3" s="192"/>
      <c r="G3" s="193"/>
      <c r="H3" s="193"/>
      <c r="I3" s="194"/>
      <c r="J3" s="142"/>
      <c r="K3" s="13"/>
      <c r="T3" s="1" t="s">
        <v>24</v>
      </c>
    </row>
    <row r="4" spans="1:20" ht="18.5" x14ac:dyDescent="0.45">
      <c r="A4" s="58"/>
      <c r="B4" s="58"/>
      <c r="C4" s="58"/>
      <c r="E4" s="142"/>
      <c r="F4" s="192"/>
      <c r="G4" s="193"/>
      <c r="H4" s="193"/>
      <c r="I4" s="194"/>
      <c r="J4" s="142"/>
      <c r="K4" s="13"/>
      <c r="T4" s="1" t="s">
        <v>14</v>
      </c>
    </row>
    <row r="5" spans="1:20" ht="18.5" x14ac:dyDescent="0.45">
      <c r="A5" s="151" t="s">
        <v>1</v>
      </c>
      <c r="B5" s="184"/>
      <c r="C5" s="185"/>
      <c r="D5" s="186"/>
      <c r="E5" s="142"/>
      <c r="F5" s="192"/>
      <c r="G5" s="193"/>
      <c r="H5" s="193"/>
      <c r="I5" s="194"/>
      <c r="J5" s="142"/>
      <c r="K5" s="13"/>
      <c r="R5" s="14"/>
      <c r="T5" s="1" t="s">
        <v>15</v>
      </c>
    </row>
    <row r="6" spans="1:20" x14ac:dyDescent="0.35">
      <c r="E6" s="142"/>
      <c r="F6" s="192"/>
      <c r="G6" s="193"/>
      <c r="H6" s="193"/>
      <c r="I6" s="194"/>
      <c r="J6" s="142"/>
      <c r="K6" s="13"/>
    </row>
    <row r="7" spans="1:20" ht="29.15" customHeight="1" x14ac:dyDescent="0.35">
      <c r="B7" s="145">
        <v>2022</v>
      </c>
      <c r="C7" s="145">
        <v>2023</v>
      </c>
      <c r="D7" s="145" t="s">
        <v>58</v>
      </c>
      <c r="E7" s="142"/>
      <c r="F7" s="192"/>
      <c r="G7" s="193"/>
      <c r="H7" s="193"/>
      <c r="I7" s="194"/>
      <c r="J7" s="142"/>
      <c r="K7" s="13"/>
    </row>
    <row r="8" spans="1:20" ht="29" x14ac:dyDescent="0.35">
      <c r="A8" s="3" t="s">
        <v>60</v>
      </c>
      <c r="B8" s="4">
        <f>B22</f>
        <v>0</v>
      </c>
      <c r="C8" s="4">
        <f>C22</f>
        <v>0</v>
      </c>
      <c r="D8" s="144">
        <f>D22</f>
        <v>0</v>
      </c>
      <c r="E8" s="142"/>
      <c r="F8" s="192"/>
      <c r="G8" s="193"/>
      <c r="H8" s="193"/>
      <c r="I8" s="194"/>
      <c r="J8" s="142"/>
      <c r="K8" s="13"/>
    </row>
    <row r="9" spans="1:20" ht="29.15" customHeight="1" x14ac:dyDescent="0.35">
      <c r="A9" s="3" t="s">
        <v>23</v>
      </c>
      <c r="B9" s="4">
        <f>B8*0.1</f>
        <v>0</v>
      </c>
      <c r="C9" s="4">
        <f>C8*0.1</f>
        <v>0</v>
      </c>
      <c r="D9" s="144">
        <f>D8*0.1</f>
        <v>0</v>
      </c>
      <c r="E9" s="142"/>
      <c r="F9" s="192"/>
      <c r="G9" s="193"/>
      <c r="H9" s="193"/>
      <c r="I9" s="194"/>
      <c r="J9" s="142"/>
      <c r="K9" s="13"/>
    </row>
    <row r="10" spans="1:20" ht="28.5" customHeight="1" x14ac:dyDescent="0.35">
      <c r="A10" s="3" t="s">
        <v>59</v>
      </c>
      <c r="B10" s="143">
        <f>SUM(B8:B9)</f>
        <v>0</v>
      </c>
      <c r="C10" s="143">
        <f>SUM(C8:C9)</f>
        <v>0</v>
      </c>
      <c r="D10" s="143">
        <f>SUM(D8:D9)</f>
        <v>0</v>
      </c>
      <c r="E10" s="142"/>
      <c r="F10" s="192"/>
      <c r="G10" s="193"/>
      <c r="H10" s="193"/>
      <c r="I10" s="194"/>
      <c r="J10" s="142"/>
      <c r="K10" s="13"/>
    </row>
    <row r="11" spans="1:20" x14ac:dyDescent="0.35">
      <c r="A11" s="8"/>
      <c r="B11" s="9"/>
      <c r="E11" s="142"/>
      <c r="F11" s="192"/>
      <c r="G11" s="193"/>
      <c r="H11" s="193"/>
      <c r="I11" s="194"/>
      <c r="J11" s="142"/>
      <c r="K11" s="13"/>
    </row>
    <row r="12" spans="1:20" x14ac:dyDescent="0.35">
      <c r="E12" s="142"/>
      <c r="F12" s="192"/>
      <c r="G12" s="193"/>
      <c r="H12" s="193"/>
      <c r="I12" s="194"/>
      <c r="J12" s="142"/>
      <c r="K12" s="13"/>
    </row>
    <row r="13" spans="1:20" ht="15" thickBot="1" x14ac:dyDescent="0.4">
      <c r="A13" s="8"/>
      <c r="B13" s="9"/>
      <c r="E13" s="142"/>
      <c r="F13" s="192"/>
      <c r="G13" s="193"/>
      <c r="H13" s="193"/>
      <c r="I13" s="194"/>
      <c r="J13" s="142"/>
      <c r="K13" s="13"/>
    </row>
    <row r="14" spans="1:20" ht="21.5" thickBot="1" x14ac:dyDescent="0.55000000000000004">
      <c r="A14" s="182" t="s">
        <v>57</v>
      </c>
      <c r="B14" s="183"/>
      <c r="C14" s="7"/>
      <c r="D14" s="13"/>
      <c r="E14" s="13"/>
      <c r="F14" s="195"/>
      <c r="G14" s="196"/>
      <c r="H14" s="196"/>
      <c r="I14" s="197"/>
      <c r="J14" s="7"/>
      <c r="K14" s="7"/>
      <c r="L14" s="7"/>
      <c r="M14" s="7"/>
      <c r="N14" s="8"/>
      <c r="O14" s="8"/>
    </row>
    <row r="15" spans="1:20" s="58" customFormat="1" ht="19" thickBot="1" x14ac:dyDescent="0.5">
      <c r="A15" s="154" t="s">
        <v>56</v>
      </c>
      <c r="B15" s="155">
        <v>2022</v>
      </c>
      <c r="C15" s="155">
        <v>2023</v>
      </c>
      <c r="D15" s="156" t="s">
        <v>2</v>
      </c>
      <c r="E15" s="116"/>
      <c r="F15" s="142"/>
      <c r="G15" s="142"/>
      <c r="H15" s="142"/>
      <c r="I15" s="142"/>
    </row>
    <row r="16" spans="1:20" ht="15" thickBot="1" x14ac:dyDescent="0.4">
      <c r="A16" s="152" t="s">
        <v>46</v>
      </c>
      <c r="B16" s="153"/>
      <c r="C16" s="153"/>
      <c r="D16" s="153"/>
      <c r="E16" s="9"/>
      <c r="F16" s="10"/>
      <c r="G16" s="10"/>
    </row>
    <row r="17" spans="1:8" x14ac:dyDescent="0.35">
      <c r="A17" s="117" t="s">
        <v>47</v>
      </c>
      <c r="B17" s="127">
        <f>Tabel14510[[#Totals],[Kosten 2022]]</f>
        <v>0</v>
      </c>
      <c r="C17" s="128">
        <f>Tabel14510[[#Totals],[Kosten 2023]]</f>
        <v>0</v>
      </c>
      <c r="D17" s="129">
        <f>Tabel14510[[#Totals],[Totaal 2022-2023]]</f>
        <v>0</v>
      </c>
      <c r="E17" s="9"/>
      <c r="F17" s="10"/>
      <c r="G17" s="10"/>
    </row>
    <row r="18" spans="1:8" ht="15" thickBot="1" x14ac:dyDescent="0.4">
      <c r="A18" s="119" t="s">
        <v>48</v>
      </c>
      <c r="B18" s="130">
        <f>Tabel145102[[#Totals],[Kosten 2022]]</f>
        <v>0</v>
      </c>
      <c r="C18" s="131">
        <f>Tabel145102[[#Totals],[Kosten 2023]]</f>
        <v>0</v>
      </c>
      <c r="D18" s="132">
        <f>Tabel145102[[#Totals],[Totale 2022-2023]]</f>
        <v>0</v>
      </c>
      <c r="E18" s="9"/>
      <c r="F18" s="10"/>
      <c r="G18" s="10"/>
    </row>
    <row r="19" spans="1:8" ht="15" thickBot="1" x14ac:dyDescent="0.4">
      <c r="A19" s="118" t="s">
        <v>44</v>
      </c>
      <c r="B19" s="122"/>
      <c r="C19" s="122"/>
      <c r="D19" s="122"/>
      <c r="E19" s="9"/>
      <c r="F19" s="10"/>
      <c r="G19" s="10"/>
    </row>
    <row r="20" spans="1:8" x14ac:dyDescent="0.35">
      <c r="A20" s="119" t="s">
        <v>49</v>
      </c>
      <c r="B20" s="133">
        <f>Tabel145812[[#Totals],[2022]]</f>
        <v>0</v>
      </c>
      <c r="C20" s="134">
        <f>Tabel145812[[#Totals],[2023]]</f>
        <v>0</v>
      </c>
      <c r="D20" s="135">
        <f>Tabel145812[[#Totals],[Totaal 2022-2023]]</f>
        <v>0</v>
      </c>
      <c r="E20" s="9"/>
      <c r="F20" s="10"/>
      <c r="G20" s="10"/>
    </row>
    <row r="21" spans="1:8" x14ac:dyDescent="0.35">
      <c r="A21" s="117" t="s">
        <v>51</v>
      </c>
      <c r="B21" s="136">
        <f>Tabel1458125[[#Totals],[2022]]</f>
        <v>0</v>
      </c>
      <c r="C21" s="120">
        <f>Tabel1458125[[#Totals],[2023]]</f>
        <v>0</v>
      </c>
      <c r="D21" s="137">
        <f>Tabel1458125[[#Totals],[Totaal 2022-2023]]</f>
        <v>0</v>
      </c>
      <c r="E21" s="9"/>
      <c r="F21" s="10"/>
      <c r="G21" s="10"/>
    </row>
    <row r="22" spans="1:8" ht="15" thickBot="1" x14ac:dyDescent="0.4">
      <c r="A22" s="121" t="s">
        <v>50</v>
      </c>
      <c r="B22" s="138" cm="1">
        <f t="array" ref="B22">Tabel2[2022]</f>
        <v>0</v>
      </c>
      <c r="C22" s="139" cm="1">
        <f t="array" ref="C22">Tabel2[2023]</f>
        <v>0</v>
      </c>
      <c r="D22" s="140" cm="1">
        <f t="array" ref="D22">Tabel2[Totaal 2022-2023]</f>
        <v>0</v>
      </c>
      <c r="E22" s="9"/>
      <c r="F22" s="10"/>
      <c r="G22" s="10"/>
    </row>
    <row r="23" spans="1:8" ht="15" thickBot="1" x14ac:dyDescent="0.4">
      <c r="A23" s="123"/>
      <c r="B23" s="122"/>
      <c r="C23" s="124"/>
      <c r="D23" s="124"/>
      <c r="E23" s="9"/>
      <c r="F23" s="10"/>
      <c r="G23" s="10"/>
    </row>
    <row r="24" spans="1:8" ht="15" thickBot="1" x14ac:dyDescent="0.4">
      <c r="A24" s="125" t="s">
        <v>56</v>
      </c>
      <c r="B24" s="141">
        <f>(SUM(B20:B22))-(SUM(B17:B18))</f>
        <v>0</v>
      </c>
      <c r="C24" s="141">
        <f>(SUM(C20:C22))-(SUM(C17:C18))</f>
        <v>0</v>
      </c>
      <c r="D24" s="126">
        <f>(SUM(D20:D22))-(SUM(D17:D18))</f>
        <v>0</v>
      </c>
      <c r="E24" s="11"/>
      <c r="F24" s="12"/>
      <c r="G24" s="12"/>
    </row>
    <row r="25" spans="1:8" ht="15" thickBot="1" x14ac:dyDescent="0.4"/>
    <row r="26" spans="1:8" ht="21.5" thickBot="1" x14ac:dyDescent="0.55000000000000004">
      <c r="A26" s="180" t="s">
        <v>6</v>
      </c>
      <c r="B26" s="181"/>
      <c r="C26" s="7"/>
      <c r="D26" s="7"/>
      <c r="E26" s="7"/>
      <c r="F26" s="7"/>
      <c r="G26" s="7"/>
    </row>
    <row r="27" spans="1:8" s="58" customFormat="1" ht="19" thickBot="1" x14ac:dyDescent="0.5">
      <c r="A27" s="57" t="s">
        <v>7</v>
      </c>
      <c r="B27" s="57" t="s">
        <v>13</v>
      </c>
      <c r="C27" s="57" t="s">
        <v>9</v>
      </c>
      <c r="D27" s="57" t="s">
        <v>10</v>
      </c>
      <c r="E27" s="57" t="s">
        <v>16</v>
      </c>
      <c r="F27" s="157" t="s">
        <v>4</v>
      </c>
      <c r="G27" s="57" t="s">
        <v>5</v>
      </c>
      <c r="H27" s="57" t="s">
        <v>18</v>
      </c>
    </row>
    <row r="28" spans="1:8" ht="21.5" thickBot="1" x14ac:dyDescent="0.55000000000000004">
      <c r="A28" s="56">
        <v>2022</v>
      </c>
      <c r="B28" s="173"/>
      <c r="C28" s="174"/>
      <c r="D28" s="174"/>
      <c r="E28" s="174"/>
      <c r="F28" s="175" t="s">
        <v>53</v>
      </c>
      <c r="G28" s="175"/>
      <c r="H28" s="176"/>
    </row>
    <row r="29" spans="1:8" x14ac:dyDescent="0.35">
      <c r="A29" s="87" t="s">
        <v>26</v>
      </c>
      <c r="B29" s="170" t="s">
        <v>25</v>
      </c>
      <c r="C29" s="164"/>
      <c r="D29" s="163" t="s">
        <v>52</v>
      </c>
      <c r="E29" s="171">
        <v>2022</v>
      </c>
      <c r="F29" s="172">
        <v>0</v>
      </c>
      <c r="G29" s="80"/>
      <c r="H29" s="81"/>
    </row>
    <row r="30" spans="1:8" x14ac:dyDescent="0.35">
      <c r="A30" s="36" t="s">
        <v>27</v>
      </c>
      <c r="B30" s="17" t="s">
        <v>25</v>
      </c>
      <c r="C30" s="23"/>
      <c r="D30" s="28" t="s">
        <v>52</v>
      </c>
      <c r="E30" s="110">
        <v>2022</v>
      </c>
      <c r="F30" s="49">
        <v>0</v>
      </c>
      <c r="G30" s="80"/>
      <c r="H30" s="81"/>
    </row>
    <row r="31" spans="1:8" x14ac:dyDescent="0.35">
      <c r="A31" s="36" t="s">
        <v>28</v>
      </c>
      <c r="B31" s="17" t="s">
        <v>25</v>
      </c>
      <c r="C31" s="23"/>
      <c r="D31" s="28" t="s">
        <v>52</v>
      </c>
      <c r="E31" s="110">
        <v>2022</v>
      </c>
      <c r="F31" s="49">
        <v>0</v>
      </c>
      <c r="G31" s="80"/>
      <c r="H31" s="81"/>
    </row>
    <row r="32" spans="1:8" x14ac:dyDescent="0.35">
      <c r="A32" s="36" t="s">
        <v>29</v>
      </c>
      <c r="B32" s="17" t="s">
        <v>25</v>
      </c>
      <c r="C32" s="23"/>
      <c r="D32" s="28" t="s">
        <v>52</v>
      </c>
      <c r="E32" s="110">
        <v>2022</v>
      </c>
      <c r="F32" s="49">
        <v>0</v>
      </c>
      <c r="G32" s="80"/>
      <c r="H32" s="81"/>
    </row>
    <row r="33" spans="1:8" x14ac:dyDescent="0.35">
      <c r="A33" s="36" t="s">
        <v>30</v>
      </c>
      <c r="B33" s="17" t="s">
        <v>25</v>
      </c>
      <c r="C33" s="23"/>
      <c r="D33" s="28" t="s">
        <v>52</v>
      </c>
      <c r="E33" s="110">
        <v>2022</v>
      </c>
      <c r="F33" s="49">
        <v>0</v>
      </c>
      <c r="G33" s="80"/>
      <c r="H33" s="81"/>
    </row>
    <row r="34" spans="1:8" x14ac:dyDescent="0.35">
      <c r="A34" s="36" t="s">
        <v>30</v>
      </c>
      <c r="B34" s="17" t="s">
        <v>25</v>
      </c>
      <c r="C34" s="23"/>
      <c r="D34" s="28" t="s">
        <v>52</v>
      </c>
      <c r="E34" s="110">
        <v>2022</v>
      </c>
      <c r="F34" s="49">
        <v>0</v>
      </c>
      <c r="G34" s="80"/>
      <c r="H34" s="82"/>
    </row>
    <row r="35" spans="1:8" ht="15" thickBot="1" x14ac:dyDescent="0.4">
      <c r="A35" s="38" t="s">
        <v>17</v>
      </c>
      <c r="B35" s="158"/>
      <c r="C35" s="159"/>
      <c r="D35" s="160"/>
      <c r="E35" s="161"/>
      <c r="F35" s="162"/>
      <c r="G35" s="83"/>
      <c r="H35" s="84"/>
    </row>
    <row r="36" spans="1:8" ht="21.5" thickBot="1" x14ac:dyDescent="0.55000000000000004">
      <c r="A36" s="56">
        <v>2023</v>
      </c>
      <c r="B36" s="167"/>
      <c r="C36" s="167"/>
      <c r="D36" s="167"/>
      <c r="E36" s="167"/>
      <c r="F36" s="167"/>
      <c r="G36" s="169" t="s">
        <v>53</v>
      </c>
      <c r="H36" s="168"/>
    </row>
    <row r="37" spans="1:8" x14ac:dyDescent="0.35">
      <c r="A37" s="87" t="s">
        <v>26</v>
      </c>
      <c r="B37" s="29" t="s">
        <v>25</v>
      </c>
      <c r="C37" s="163"/>
      <c r="D37" s="164"/>
      <c r="E37" s="165">
        <v>2023</v>
      </c>
      <c r="F37" s="77"/>
      <c r="G37" s="166">
        <v>0</v>
      </c>
      <c r="H37" s="78"/>
    </row>
    <row r="38" spans="1:8" x14ac:dyDescent="0.35">
      <c r="A38" s="36" t="s">
        <v>27</v>
      </c>
      <c r="B38" s="29" t="s">
        <v>25</v>
      </c>
      <c r="C38" s="28"/>
      <c r="D38" s="23"/>
      <c r="E38" s="71">
        <v>2023</v>
      </c>
      <c r="F38" s="77"/>
      <c r="G38" s="70">
        <v>0</v>
      </c>
      <c r="H38" s="78"/>
    </row>
    <row r="39" spans="1:8" x14ac:dyDescent="0.35">
      <c r="A39" s="36" t="s">
        <v>28</v>
      </c>
      <c r="B39" s="29" t="s">
        <v>25</v>
      </c>
      <c r="C39" s="28"/>
      <c r="D39" s="23"/>
      <c r="E39" s="71">
        <v>2023</v>
      </c>
      <c r="F39" s="77"/>
      <c r="G39" s="68">
        <v>0</v>
      </c>
      <c r="H39" s="78"/>
    </row>
    <row r="40" spans="1:8" x14ac:dyDescent="0.35">
      <c r="A40" s="36" t="s">
        <v>29</v>
      </c>
      <c r="B40" s="29" t="s">
        <v>25</v>
      </c>
      <c r="C40" s="28"/>
      <c r="D40" s="23"/>
      <c r="E40" s="71">
        <v>2023</v>
      </c>
      <c r="F40" s="77"/>
      <c r="G40" s="68">
        <v>0</v>
      </c>
      <c r="H40" s="78"/>
    </row>
    <row r="41" spans="1:8" x14ac:dyDescent="0.35">
      <c r="A41" s="36" t="s">
        <v>30</v>
      </c>
      <c r="B41" s="29" t="s">
        <v>25</v>
      </c>
      <c r="C41" s="28"/>
      <c r="D41" s="23"/>
      <c r="E41" s="71">
        <v>2023</v>
      </c>
      <c r="F41" s="77"/>
      <c r="G41" s="68">
        <v>0</v>
      </c>
      <c r="H41" s="78"/>
    </row>
    <row r="42" spans="1:8" x14ac:dyDescent="0.35">
      <c r="A42" s="36" t="s">
        <v>30</v>
      </c>
      <c r="B42" s="29" t="s">
        <v>25</v>
      </c>
      <c r="C42" s="28"/>
      <c r="D42" s="23"/>
      <c r="E42" s="71">
        <v>2023</v>
      </c>
      <c r="F42" s="77"/>
      <c r="G42" s="68">
        <v>0</v>
      </c>
      <c r="H42" s="78"/>
    </row>
    <row r="43" spans="1:8" ht="15" thickBot="1" x14ac:dyDescent="0.4">
      <c r="A43" s="31" t="s">
        <v>17</v>
      </c>
      <c r="B43" s="48"/>
      <c r="C43" s="34"/>
      <c r="D43" s="35"/>
      <c r="E43" s="72">
        <v>2023</v>
      </c>
      <c r="F43" s="86"/>
      <c r="G43" s="69">
        <v>0</v>
      </c>
      <c r="H43" s="85"/>
    </row>
    <row r="44" spans="1:8" ht="15" thickBot="1" x14ac:dyDescent="0.4">
      <c r="A44" s="115" t="s">
        <v>55</v>
      </c>
      <c r="B44" s="39"/>
      <c r="C44" s="40"/>
      <c r="D44" s="41"/>
      <c r="E44" s="42"/>
      <c r="F44" s="43">
        <f>SUBTOTAL(109,Tabel14510[Kosten 2022])</f>
        <v>0</v>
      </c>
      <c r="G44" s="46">
        <f>SUBTOTAL(109,Tabel14510[Kosten 2023])</f>
        <v>0</v>
      </c>
      <c r="H44" s="47">
        <f>Tabel14510[[#Totals],[Kosten 2022]]+Tabel14510[[#Totals],[Kosten 2023]]</f>
        <v>0</v>
      </c>
    </row>
    <row r="45" spans="1:8" ht="15" thickBot="1" x14ac:dyDescent="0.4">
      <c r="A45" s="20"/>
      <c r="B45" s="26"/>
      <c r="C45" s="37"/>
      <c r="D45" s="21"/>
      <c r="E45" s="19"/>
      <c r="F45" s="22"/>
      <c r="G45" s="12"/>
    </row>
    <row r="46" spans="1:8" s="58" customFormat="1" ht="19" thickBot="1" x14ac:dyDescent="0.5">
      <c r="A46" s="57" t="s">
        <v>8</v>
      </c>
      <c r="B46" s="57" t="s">
        <v>9</v>
      </c>
      <c r="C46" s="59" t="s">
        <v>10</v>
      </c>
      <c r="D46" s="60" t="s">
        <v>19</v>
      </c>
      <c r="E46" s="61" t="s">
        <v>16</v>
      </c>
      <c r="F46" s="62" t="s">
        <v>4</v>
      </c>
      <c r="G46" s="62" t="s">
        <v>5</v>
      </c>
      <c r="H46" s="63" t="s">
        <v>20</v>
      </c>
    </row>
    <row r="47" spans="1:8" ht="21.5" thickBot="1" x14ac:dyDescent="0.55000000000000004">
      <c r="A47" s="56">
        <v>2022</v>
      </c>
      <c r="B47" s="53"/>
      <c r="C47" s="174"/>
      <c r="D47" s="54"/>
      <c r="E47" s="54"/>
      <c r="F47" s="55" t="s">
        <v>53</v>
      </c>
      <c r="G47" s="55"/>
      <c r="H47" s="52"/>
    </row>
    <row r="48" spans="1:8" x14ac:dyDescent="0.35">
      <c r="A48" s="87" t="s">
        <v>31</v>
      </c>
      <c r="B48" s="147"/>
      <c r="C48" s="163" t="s">
        <v>62</v>
      </c>
      <c r="D48" s="25">
        <v>0</v>
      </c>
      <c r="E48" s="32">
        <v>2022</v>
      </c>
      <c r="F48" s="24">
        <f>Tabel145102[[#This Row],[Aantal]]*Tabel145102[[#This Row],[Tarief]]</f>
        <v>0</v>
      </c>
      <c r="G48" s="75"/>
      <c r="H48" s="75"/>
    </row>
    <row r="49" spans="1:8" x14ac:dyDescent="0.35">
      <c r="A49" s="36" t="s">
        <v>32</v>
      </c>
      <c r="B49" s="148"/>
      <c r="C49" s="28" t="s">
        <v>62</v>
      </c>
      <c r="D49" s="18">
        <v>0</v>
      </c>
      <c r="E49" s="33">
        <v>2022</v>
      </c>
      <c r="F49" s="2">
        <f>Tabel145102[[#This Row],[Aantal]]*Tabel145102[[#This Row],[Tarief]]</f>
        <v>0</v>
      </c>
      <c r="G49" s="75"/>
      <c r="H49" s="75"/>
    </row>
    <row r="50" spans="1:8" x14ac:dyDescent="0.35">
      <c r="A50" s="36" t="s">
        <v>33</v>
      </c>
      <c r="B50" s="148"/>
      <c r="C50" s="28" t="s">
        <v>62</v>
      </c>
      <c r="D50" s="18">
        <v>0</v>
      </c>
      <c r="E50" s="33">
        <v>2022</v>
      </c>
      <c r="F50" s="2">
        <f>Tabel145102[[#This Row],[Aantal]]*Tabel145102[[#This Row],[Tarief]]</f>
        <v>0</v>
      </c>
      <c r="G50" s="75"/>
      <c r="H50" s="75"/>
    </row>
    <row r="51" spans="1:8" x14ac:dyDescent="0.35">
      <c r="A51" s="36" t="s">
        <v>34</v>
      </c>
      <c r="B51" s="149"/>
      <c r="C51" s="28" t="s">
        <v>62</v>
      </c>
      <c r="D51" s="18">
        <v>0</v>
      </c>
      <c r="E51" s="33">
        <v>2022</v>
      </c>
      <c r="F51" s="2">
        <f>Tabel145102[[#This Row],[Aantal]]*Tabel145102[[#This Row],[Tarief]]</f>
        <v>0</v>
      </c>
      <c r="G51" s="75"/>
      <c r="H51" s="75"/>
    </row>
    <row r="52" spans="1:8" x14ac:dyDescent="0.35">
      <c r="A52" s="36" t="s">
        <v>35</v>
      </c>
      <c r="B52" s="149"/>
      <c r="C52" s="28" t="s">
        <v>62</v>
      </c>
      <c r="D52" s="18">
        <v>0</v>
      </c>
      <c r="E52" s="33">
        <v>2022</v>
      </c>
      <c r="F52" s="2">
        <f>Tabel145102[[#This Row],[Aantal]]*Tabel145102[[#This Row],[Tarief]]</f>
        <v>0</v>
      </c>
      <c r="G52" s="75"/>
      <c r="H52" s="75"/>
    </row>
    <row r="53" spans="1:8" x14ac:dyDescent="0.35">
      <c r="A53" s="73" t="s">
        <v>36</v>
      </c>
      <c r="B53" s="150"/>
      <c r="C53" s="28" t="s">
        <v>62</v>
      </c>
      <c r="D53" s="74">
        <v>0</v>
      </c>
      <c r="E53" s="33">
        <v>2022</v>
      </c>
      <c r="F53" s="2">
        <f>Tabel145102[[#This Row],[Aantal]]*Tabel145102[[#This Row],[Tarief]]</f>
        <v>0</v>
      </c>
      <c r="G53" s="76"/>
      <c r="H53" s="76"/>
    </row>
    <row r="54" spans="1:8" ht="15" thickBot="1" x14ac:dyDescent="0.4">
      <c r="A54" s="31" t="s">
        <v>17</v>
      </c>
      <c r="B54" s="31"/>
      <c r="C54" s="6"/>
      <c r="D54" s="16">
        <v>0</v>
      </c>
      <c r="E54" s="15">
        <v>2022</v>
      </c>
      <c r="F54" s="177">
        <f>Tabel145102[[#This Row],[Aantal]]*Tabel145102[[#This Row],[Tarief]]</f>
        <v>0</v>
      </c>
      <c r="G54" s="178"/>
      <c r="H54" s="178"/>
    </row>
    <row r="55" spans="1:8" ht="21.5" thickBot="1" x14ac:dyDescent="0.55000000000000004">
      <c r="A55" s="56">
        <v>2023</v>
      </c>
      <c r="B55" s="64"/>
      <c r="C55" s="64"/>
      <c r="D55" s="65"/>
      <c r="E55" s="65"/>
      <c r="F55" s="169"/>
      <c r="G55" s="169" t="s">
        <v>53</v>
      </c>
      <c r="H55" s="179"/>
    </row>
    <row r="56" spans="1:8" x14ac:dyDescent="0.35">
      <c r="A56" s="87" t="s">
        <v>31</v>
      </c>
      <c r="B56" s="147"/>
      <c r="C56" s="27" t="s">
        <v>54</v>
      </c>
      <c r="D56" s="146">
        <v>0</v>
      </c>
      <c r="E56" s="66">
        <v>2023</v>
      </c>
      <c r="F56" s="77"/>
      <c r="G56" s="166">
        <f>Tabel145102[[#This Row],[Aantal]]*Tabel145102[[#This Row],[Tarief]]</f>
        <v>0</v>
      </c>
      <c r="H56" s="78"/>
    </row>
    <row r="57" spans="1:8" x14ac:dyDescent="0.35">
      <c r="A57" s="36" t="s">
        <v>32</v>
      </c>
      <c r="B57" s="148"/>
      <c r="C57" s="28" t="s">
        <v>54</v>
      </c>
      <c r="D57" s="45">
        <v>0</v>
      </c>
      <c r="E57" s="50">
        <v>2023</v>
      </c>
      <c r="F57" s="77"/>
      <c r="G57" s="68">
        <f>Tabel145102[[#This Row],[Aantal]]*Tabel145102[[#This Row],[Tarief]]</f>
        <v>0</v>
      </c>
      <c r="H57" s="78"/>
    </row>
    <row r="58" spans="1:8" x14ac:dyDescent="0.35">
      <c r="A58" s="36" t="s">
        <v>33</v>
      </c>
      <c r="B58" s="148"/>
      <c r="C58" s="28" t="s">
        <v>54</v>
      </c>
      <c r="D58" s="45">
        <v>0</v>
      </c>
      <c r="E58" s="50">
        <v>2023</v>
      </c>
      <c r="F58" s="77"/>
      <c r="G58" s="68">
        <f>Tabel145102[[#This Row],[Aantal]]*Tabel145102[[#This Row],[Tarief]]</f>
        <v>0</v>
      </c>
      <c r="H58" s="78"/>
    </row>
    <row r="59" spans="1:8" x14ac:dyDescent="0.35">
      <c r="A59" s="36" t="s">
        <v>34</v>
      </c>
      <c r="B59" s="149"/>
      <c r="C59" s="28" t="s">
        <v>54</v>
      </c>
      <c r="D59" s="45">
        <v>0</v>
      </c>
      <c r="E59" s="50">
        <v>2023</v>
      </c>
      <c r="F59" s="77"/>
      <c r="G59" s="68">
        <f>Tabel145102[[#This Row],[Aantal]]*Tabel145102[[#This Row],[Tarief]]</f>
        <v>0</v>
      </c>
      <c r="H59" s="78"/>
    </row>
    <row r="60" spans="1:8" x14ac:dyDescent="0.35">
      <c r="A60" s="36" t="s">
        <v>35</v>
      </c>
      <c r="B60" s="149"/>
      <c r="C60" s="28" t="s">
        <v>54</v>
      </c>
      <c r="D60" s="45">
        <v>0</v>
      </c>
      <c r="E60" s="50">
        <v>2023</v>
      </c>
      <c r="F60" s="77"/>
      <c r="G60" s="68">
        <f>Tabel145102[[#This Row],[Aantal]]*Tabel145102[[#This Row],[Tarief]]</f>
        <v>0</v>
      </c>
      <c r="H60" s="78"/>
    </row>
    <row r="61" spans="1:8" x14ac:dyDescent="0.35">
      <c r="A61" s="73" t="s">
        <v>36</v>
      </c>
      <c r="B61" s="150"/>
      <c r="C61" s="28" t="s">
        <v>54</v>
      </c>
      <c r="D61" s="74">
        <v>0</v>
      </c>
      <c r="E61" s="50">
        <v>2023</v>
      </c>
      <c r="F61" s="77"/>
      <c r="G61" s="68">
        <f>Tabel145102[[#This Row],[Aantal]]*Tabel145102[[#This Row],[Tarief]]</f>
        <v>0</v>
      </c>
      <c r="H61" s="78"/>
    </row>
    <row r="62" spans="1:8" ht="15" thickBot="1" x14ac:dyDescent="0.4">
      <c r="A62" s="31" t="s">
        <v>17</v>
      </c>
      <c r="B62" s="31"/>
      <c r="C62" s="34"/>
      <c r="D62" s="35"/>
      <c r="E62" s="51">
        <v>2023</v>
      </c>
      <c r="F62" s="77"/>
      <c r="G62" s="69">
        <f>Tabel145102[[#This Row],[Aantal]]*Tabel145102[[#This Row],[Tarief]]</f>
        <v>0</v>
      </c>
      <c r="H62" s="79"/>
    </row>
    <row r="63" spans="1:8" x14ac:dyDescent="0.35">
      <c r="A63" s="114" t="s">
        <v>55</v>
      </c>
      <c r="B63" s="108"/>
      <c r="C63" s="109"/>
      <c r="D63" s="111"/>
      <c r="E63" s="111"/>
      <c r="F63" s="112">
        <f>SUBTOTAL(109,Tabel145102[Kosten 2022])</f>
        <v>0</v>
      </c>
      <c r="G63" s="44">
        <f>SUBTOTAL(109,Tabel145102[Kosten 2023])</f>
        <v>0</v>
      </c>
      <c r="H63" s="113">
        <f>SUM(Tabel145102[[#Totals],[Kosten 2022]:[Kosten 2023]])</f>
        <v>0</v>
      </c>
    </row>
    <row r="64" spans="1:8" ht="15" thickBot="1" x14ac:dyDescent="0.4">
      <c r="A64" s="5"/>
    </row>
    <row r="65" spans="1:7" s="91" customFormat="1" ht="21" x14ac:dyDescent="0.5">
      <c r="A65" s="182" t="s">
        <v>3</v>
      </c>
      <c r="B65" s="183"/>
      <c r="C65" s="90"/>
      <c r="D65" s="90"/>
      <c r="E65" s="90"/>
      <c r="F65" s="90"/>
      <c r="G65" s="90"/>
    </row>
    <row r="66" spans="1:7" s="58" customFormat="1" ht="19" thickBot="1" x14ac:dyDescent="0.5">
      <c r="A66" s="92" t="s">
        <v>21</v>
      </c>
      <c r="B66" s="200" t="s">
        <v>11</v>
      </c>
      <c r="C66" s="203" t="s">
        <v>12</v>
      </c>
      <c r="D66" s="93" t="s">
        <v>18</v>
      </c>
    </row>
    <row r="67" spans="1:7" x14ac:dyDescent="0.35">
      <c r="A67" s="87" t="s">
        <v>38</v>
      </c>
      <c r="B67" s="67">
        <v>0</v>
      </c>
      <c r="C67" s="97">
        <v>0</v>
      </c>
      <c r="D67" s="201">
        <f>Tabel145812[[#This Row],[2022]]+Tabel145812[[#This Row],[2023]]</f>
        <v>0</v>
      </c>
    </row>
    <row r="68" spans="1:7" x14ac:dyDescent="0.35">
      <c r="A68" s="87" t="s">
        <v>64</v>
      </c>
      <c r="B68" s="68">
        <v>0</v>
      </c>
      <c r="C68" s="98">
        <v>0</v>
      </c>
      <c r="D68" s="198">
        <f>Tabel145812[[#This Row],[2022]]+Tabel145812[[#This Row],[2023]]</f>
        <v>0</v>
      </c>
    </row>
    <row r="69" spans="1:7" x14ac:dyDescent="0.35">
      <c r="A69" s="36" t="s">
        <v>37</v>
      </c>
      <c r="B69" s="68">
        <v>0</v>
      </c>
      <c r="C69" s="98">
        <v>0</v>
      </c>
      <c r="D69" s="199">
        <f>Tabel145812[[#This Row],[2022]]+Tabel145812[[#This Row],[2023]]</f>
        <v>0</v>
      </c>
    </row>
    <row r="70" spans="1:7" x14ac:dyDescent="0.35">
      <c r="A70" s="36" t="s">
        <v>39</v>
      </c>
      <c r="B70" s="68">
        <v>0</v>
      </c>
      <c r="C70" s="98">
        <v>0</v>
      </c>
      <c r="D70" s="199">
        <f>Tabel145812[[#This Row],[2022]]+Tabel145812[[#This Row],[2023]]</f>
        <v>0</v>
      </c>
    </row>
    <row r="71" spans="1:7" x14ac:dyDescent="0.35">
      <c r="A71" s="36" t="s">
        <v>63</v>
      </c>
      <c r="B71" s="68">
        <v>0</v>
      </c>
      <c r="C71" s="98">
        <v>0</v>
      </c>
      <c r="D71" s="198">
        <f>Tabel145812[[#This Row],[2022]]+Tabel145812[[#This Row],[2023]]</f>
        <v>0</v>
      </c>
    </row>
    <row r="72" spans="1:7" x14ac:dyDescent="0.35">
      <c r="A72" s="36" t="s">
        <v>40</v>
      </c>
      <c r="B72" s="68">
        <v>0</v>
      </c>
      <c r="C72" s="98">
        <v>0</v>
      </c>
      <c r="D72" s="199">
        <f>Tabel145812[[#This Row],[2022]]+Tabel145812[[#This Row],[2023]]</f>
        <v>0</v>
      </c>
    </row>
    <row r="73" spans="1:7" ht="15" thickBot="1" x14ac:dyDescent="0.4">
      <c r="A73" s="31" t="s">
        <v>17</v>
      </c>
      <c r="B73" s="99">
        <v>0</v>
      </c>
      <c r="C73" s="204">
        <v>0</v>
      </c>
      <c r="D73" s="202">
        <f>Tabel145812[[#This Row],[2022]]+Tabel145812[[#This Row],[2023]]</f>
        <v>0</v>
      </c>
    </row>
    <row r="74" spans="1:7" x14ac:dyDescent="0.35">
      <c r="A74" s="94"/>
      <c r="B74" s="102">
        <f>SUBTOTAL(109,Tabel145812[2022])</f>
        <v>0</v>
      </c>
      <c r="C74" s="100">
        <f>SUBTOTAL(109,Tabel145812[2023])</f>
        <v>0</v>
      </c>
      <c r="D74" s="102">
        <f>SUBTOTAL(109,Tabel145812[Totaal 2022-2023])</f>
        <v>0</v>
      </c>
    </row>
    <row r="76" spans="1:7" s="58" customFormat="1" ht="19" thickBot="1" x14ac:dyDescent="0.5">
      <c r="A76" s="92" t="s">
        <v>22</v>
      </c>
      <c r="B76" s="92" t="s">
        <v>11</v>
      </c>
      <c r="C76" s="59" t="s">
        <v>12</v>
      </c>
      <c r="D76" s="93" t="s">
        <v>18</v>
      </c>
    </row>
    <row r="77" spans="1:7" x14ac:dyDescent="0.35">
      <c r="A77" s="30" t="s">
        <v>41</v>
      </c>
      <c r="B77" s="68">
        <v>0</v>
      </c>
      <c r="C77" s="96">
        <v>0</v>
      </c>
      <c r="D77" s="104">
        <f>Tabel1458125[[#This Row],[2022]]+Tabel1458125[[#This Row],[2023]]</f>
        <v>0</v>
      </c>
    </row>
    <row r="78" spans="1:7" x14ac:dyDescent="0.35">
      <c r="A78" s="30" t="s">
        <v>42</v>
      </c>
      <c r="B78" s="68">
        <v>0</v>
      </c>
      <c r="C78" s="96">
        <v>0</v>
      </c>
      <c r="D78" s="104">
        <f>Tabel1458125[[#This Row],[2022]]+Tabel1458125[[#This Row],[2023]]</f>
        <v>0</v>
      </c>
    </row>
    <row r="79" spans="1:7" x14ac:dyDescent="0.35">
      <c r="A79" s="30" t="s">
        <v>43</v>
      </c>
      <c r="B79" s="68">
        <v>0</v>
      </c>
      <c r="C79" s="98">
        <v>0</v>
      </c>
      <c r="D79" s="104">
        <f>Tabel1458125[[#This Row],[2022]]+Tabel1458125[[#This Row],[2023]]</f>
        <v>0</v>
      </c>
    </row>
    <row r="80" spans="1:7" ht="15" thickBot="1" x14ac:dyDescent="0.4">
      <c r="A80" s="38" t="s">
        <v>17</v>
      </c>
      <c r="B80" s="95">
        <v>0</v>
      </c>
      <c r="C80" s="100">
        <v>0</v>
      </c>
      <c r="D80" s="107">
        <f>Tabel1458125[[#This Row],[2022]]+Tabel1458125[[#This Row],[2023]]</f>
        <v>0</v>
      </c>
    </row>
    <row r="81" spans="1:6" ht="15" thickBot="1" x14ac:dyDescent="0.4">
      <c r="A81" s="101"/>
      <c r="B81" s="105">
        <f>SUBTOTAL(109,Tabel1458125[2022])</f>
        <v>0</v>
      </c>
      <c r="C81" s="106">
        <f>SUBTOTAL(109,Tabel1458125[2023])</f>
        <v>0</v>
      </c>
      <c r="D81" s="105">
        <f>SUBTOTAL(109,Tabel1458125[Totaal 2022-2023])</f>
        <v>0</v>
      </c>
    </row>
    <row r="82" spans="1:6" x14ac:dyDescent="0.35">
      <c r="D82" s="89"/>
      <c r="E82" s="89"/>
      <c r="F82" s="88"/>
    </row>
    <row r="83" spans="1:6" s="58" customFormat="1" ht="19" thickBot="1" x14ac:dyDescent="0.5">
      <c r="A83" s="92" t="s">
        <v>22</v>
      </c>
      <c r="B83" s="92" t="s">
        <v>11</v>
      </c>
      <c r="C83" s="59" t="s">
        <v>12</v>
      </c>
      <c r="D83" s="93" t="s">
        <v>18</v>
      </c>
    </row>
    <row r="84" spans="1:6" x14ac:dyDescent="0.35">
      <c r="A84" s="30" t="s">
        <v>45</v>
      </c>
      <c r="B84" s="67">
        <v>0</v>
      </c>
      <c r="C84" s="97">
        <v>0</v>
      </c>
      <c r="D84" s="103">
        <f>SUM(Tabel2[[#This Row],[2022]:[2023]])</f>
        <v>0</v>
      </c>
    </row>
  </sheetData>
  <mergeCells count="7">
    <mergeCell ref="A1:E1"/>
    <mergeCell ref="F1:I14"/>
    <mergeCell ref="A26:B26"/>
    <mergeCell ref="A65:B65"/>
    <mergeCell ref="B3:D3"/>
    <mergeCell ref="B5:D5"/>
    <mergeCell ref="A14:B14"/>
  </mergeCells>
  <phoneticPr fontId="4" type="noConversion"/>
  <dataValidations count="1">
    <dataValidation type="list" allowBlank="1" showInputMessage="1" showErrorMessage="1" sqref="B29:B35 B37:B43" xr:uid="{92DAA8E2-45C8-416F-961A-8584155E55B0}">
      <formula1>$T$2:$T$5</formula1>
    </dataValidation>
  </dataValidations>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E399BF93027340A8AD01DAF2404870" ma:contentTypeVersion="13" ma:contentTypeDescription="Een nieuw document maken." ma:contentTypeScope="" ma:versionID="c0857f391b9cad882fbe22ae30bf5654">
  <xsd:schema xmlns:xsd="http://www.w3.org/2001/XMLSchema" xmlns:xs="http://www.w3.org/2001/XMLSchema" xmlns:p="http://schemas.microsoft.com/office/2006/metadata/properties" xmlns:ns2="df2f718c-8dd7-43a4-84b8-acfdaa1b3e15" xmlns:ns3="ca03596f-672c-4c0b-a62f-0a09fa90c76a" targetNamespace="http://schemas.microsoft.com/office/2006/metadata/properties" ma:root="true" ma:fieldsID="bfe9c510747a407a915b08149602884e" ns2:_="" ns3:_="">
    <xsd:import namespace="df2f718c-8dd7-43a4-84b8-acfdaa1b3e15"/>
    <xsd:import namespace="ca03596f-672c-4c0b-a62f-0a09fa90c7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f718c-8dd7-43a4-84b8-acfdaa1b3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03596f-672c-4c0b-a62f-0a09fa90c76a"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BF00E6-319F-456C-95CE-84F45A465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f718c-8dd7-43a4-84b8-acfdaa1b3e15"/>
    <ds:schemaRef ds:uri="ca03596f-672c-4c0b-a62f-0a09fa90c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07FF2B-BA3E-4025-8567-AD3FD38DB6CC}">
  <ds:schemaRefs>
    <ds:schemaRef ds:uri="http://schemas.microsoft.com/sharepoint/v3/contenttype/forms"/>
  </ds:schemaRefs>
</ds:datastoreItem>
</file>

<file path=customXml/itemProps3.xml><?xml version="1.0" encoding="utf-8"?>
<ds:datastoreItem xmlns:ds="http://schemas.openxmlformats.org/officeDocument/2006/customXml" ds:itemID="{F680E5DD-6440-45C8-9699-6C9332AA6364}">
  <ds:schemaRefs>
    <ds:schemaRef ds:uri="http://schemas.microsoft.com/office/2006/documentManagement/types"/>
    <ds:schemaRef ds:uri="http://schemas.microsoft.com/office/2006/metadata/properties"/>
    <ds:schemaRef ds:uri="df2f718c-8dd7-43a4-84b8-acfdaa1b3e15"/>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ca03596f-672c-4c0b-a62f-0a09fa90c76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Organisatiebegroting meerjarig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Onland</dc:creator>
  <cp:lastModifiedBy>Nina Onland</cp:lastModifiedBy>
  <dcterms:created xsi:type="dcterms:W3CDTF">2020-09-01T08:45:50Z</dcterms:created>
  <dcterms:modified xsi:type="dcterms:W3CDTF">2021-09-16T15:58:21Z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0x010100AFE399BF93027340A8AD01DAF2404870</vt:lpwstr>
  </property>
</Properties>
</file>