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autoCompressPictures="0" defaultThemeVersion="166925"/>
  <mc:AlternateContent xmlns:mc="http://schemas.openxmlformats.org/markup-compatibility/2006">
    <mc:Choice Requires="x15">
      <x15ac:absPath xmlns:x15ac="http://schemas.microsoft.com/office/spreadsheetml/2010/11/ac" url="https://svdp.sharepoint.com/sites/SVDJ/Pijlers/Onderzoeksjournalistiek/Algemeen/2023/Verduurzaming Onderzoeksjournalistieke Organisaties 2023/"/>
    </mc:Choice>
  </mc:AlternateContent>
  <xr:revisionPtr revIDLastSave="0" documentId="8_{C65AD050-92AB-4B72-A618-4E24C13F75DA}" xr6:coauthVersionLast="47" xr6:coauthVersionMax="47" xr10:uidLastSave="{00000000-0000-0000-0000-000000000000}"/>
  <bookViews>
    <workbookView xWindow="-110" yWindow="-110" windowWidth="19420" windowHeight="10420" xr2:uid="{00000000-000D-0000-FFFF-FFFF00000000}"/>
  </bookViews>
  <sheets>
    <sheet name="Begrotingsformat" sheetId="1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7" i="11" l="1" a="1"/>
  <c r="G17" i="11" s="1"/>
  <c r="G18" i="11" a="1"/>
  <c r="G18" i="11" s="1"/>
  <c r="G19" i="11" a="1"/>
  <c r="G19" i="11" s="1"/>
  <c r="G20" i="11" a="1"/>
  <c r="G20" i="11" s="1"/>
  <c r="G21" i="11" a="1"/>
  <c r="G21" i="11" s="1"/>
  <c r="G22" i="11" a="1"/>
  <c r="G22" i="11" s="1"/>
  <c r="G23" i="11" a="1"/>
  <c r="G23" i="11" s="1"/>
  <c r="E47" i="11"/>
  <c r="F47" i="11" s="1" a="1"/>
  <c r="F47" i="11" s="1"/>
  <c r="E48" i="11"/>
  <c r="F48" i="11" s="1" a="1"/>
  <c r="F48" i="11" s="1"/>
  <c r="G24" i="11" a="1"/>
  <c r="G24" i="11" s="1"/>
  <c r="G25" i="11" a="1"/>
  <c r="G25" i="11" s="1"/>
  <c r="G26" i="11" a="1"/>
  <c r="G26" i="11" s="1"/>
  <c r="G27" i="11" a="1"/>
  <c r="G27" i="11" s="1"/>
  <c r="G28" i="11" a="1"/>
  <c r="G28" i="11" s="1"/>
  <c r="F17" i="11" l="1"/>
  <c r="F18" i="11"/>
  <c r="F19" i="11"/>
  <c r="F20" i="11"/>
  <c r="F21" i="11"/>
  <c r="F22" i="11"/>
  <c r="F23" i="11"/>
  <c r="E36" i="11"/>
  <c r="F36" i="11" s="1" a="1"/>
  <c r="F36" i="11" s="1"/>
  <c r="E37" i="11"/>
  <c r="F37" i="11" s="1" a="1"/>
  <c r="F37" i="11" s="1"/>
  <c r="E38" i="11"/>
  <c r="F38" i="11" s="1" a="1"/>
  <c r="F38" i="11" s="1"/>
  <c r="E39" i="11"/>
  <c r="F39" i="11" s="1" a="1"/>
  <c r="F39" i="11" s="1"/>
  <c r="E40" i="11"/>
  <c r="F40" i="11" s="1" a="1"/>
  <c r="F40" i="11" s="1"/>
  <c r="E41" i="11"/>
  <c r="F41" i="11" s="1" a="1"/>
  <c r="F41" i="11" s="1"/>
  <c r="E42" i="11"/>
  <c r="F42" i="11" s="1" a="1"/>
  <c r="F42" i="11" s="1"/>
  <c r="F30" i="11"/>
  <c r="G30" i="11" a="1"/>
  <c r="G30" i="11" s="1"/>
  <c r="G29" i="11" a="1"/>
  <c r="G29" i="11" s="1"/>
  <c r="F24" i="11"/>
  <c r="F25" i="11"/>
  <c r="F26" i="11"/>
  <c r="F56" i="11"/>
  <c r="E46" i="11"/>
  <c r="F46" i="11" s="1" a="1"/>
  <c r="F46" i="11" s="1"/>
  <c r="E45" i="11"/>
  <c r="F45" i="11" s="1" a="1"/>
  <c r="F45" i="11" s="1"/>
  <c r="E44" i="11"/>
  <c r="F44" i="11" s="1" a="1"/>
  <c r="F44" i="11" s="1"/>
  <c r="E43" i="11"/>
  <c r="F43" i="11" s="1" a="1"/>
  <c r="F43" i="11" s="1"/>
  <c r="F29" i="11"/>
  <c r="F28" i="11"/>
  <c r="F27" i="11"/>
  <c r="F31" i="11" l="1"/>
  <c r="G31" i="11"/>
  <c r="F50" i="11"/>
  <c r="E50" i="11" l="1"/>
  <c r="F54" i="11" s="1"/>
  <c r="F55" i="11"/>
  <c r="B7" i="11" s="1"/>
  <c r="B9" i="11" s="1"/>
  <c r="F57" i="1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<sst xmlns="http://schemas.openxmlformats.org/spreadsheetml/2006/main" count="36" uniqueCount="32">
  <si>
    <t>Aanvragende organisatie</t>
  </si>
  <si>
    <t>Projecttitel</t>
  </si>
  <si>
    <t>Totaal gevraagde subsidie (let op: dit wordt automatisch ingevuld)</t>
  </si>
  <si>
    <t>Functie</t>
  </si>
  <si>
    <t>Totale kosten</t>
  </si>
  <si>
    <t>FTE</t>
  </si>
  <si>
    <t>Bijdrage SVDJ</t>
  </si>
  <si>
    <t>Eigen bijdrage</t>
  </si>
  <si>
    <t>Overige inkomsten</t>
  </si>
  <si>
    <t>Naam (indien bekend)</t>
  </si>
  <si>
    <t>Bijdrage overige fondsen</t>
  </si>
  <si>
    <t>nieuw</t>
  </si>
  <si>
    <t>Totale kosten per maand</t>
  </si>
  <si>
    <t>Totale eigen bijdrage:</t>
  </si>
  <si>
    <t>Balans:</t>
  </si>
  <si>
    <t>Aantal maanden</t>
  </si>
  <si>
    <t>Totaal uren jaar</t>
  </si>
  <si>
    <t>Totale kosten jaar</t>
  </si>
  <si>
    <t>Totale bedrag aanvraag:</t>
  </si>
  <si>
    <t>Uurtarief</t>
  </si>
  <si>
    <t>Totaalkosten:</t>
  </si>
  <si>
    <t>Operationele kosten (let op: max. 15% van het aangevraagde subsidiebedrag)</t>
  </si>
  <si>
    <t>Totaal aangevraagde subsidie incl. 15%</t>
  </si>
  <si>
    <t>Nieuwe arbeidsplek of vervangend?</t>
  </si>
  <si>
    <t>Nieuwe freelancer of vervangend?</t>
  </si>
  <si>
    <t>Vaste arbeidsplekken</t>
  </si>
  <si>
    <t>Freelancers</t>
  </si>
  <si>
    <t>Totaal</t>
  </si>
  <si>
    <t>vervangend</t>
  </si>
  <si>
    <t>Begrotingsformat Verduurzaming Onderzoeksjournalistiek 2024-2025</t>
  </si>
  <si>
    <t>LET op: maximaal €46.000,-bij fulltime dienstverband</t>
  </si>
  <si>
    <t xml:space="preserve">- Let op: Deze subsidie is bedoeld als bijdrage aan arbeidsplaatsen. Dat kunnen naast journalisten verschillende soorten teamrollen en functies zijn die jullie organisatie helpen groeien. Arbeidsplaatsen kunnen voor de gehele projectperiode gelden, of voor een deel hiervan, op vaste basis of freelance. Let op: de begroting gaat over kosten die gemaakt zullen worden in 2024 en 2025. De periode waarover subsidie aangevraagd kan worden is 1 februari 2024 tot en met 31 december 2025.
- Loonkosten: de kosten van een passende beloning van medewerkers die bij het project betrokken zijn, kunnen worden begroot tot maximaal 46.000 euro naar rato per medewerker per kalenderjaar, inclusief werkgeverslasten;De bijdrage van het Stimuleringsfonds is niet bedoeld als compleet salaris. Aanvragers zijn in alle gevallen verantwoordelijk voor het voorzien in een passende beloning voor de arbeidsplaatsen. Onder 'Totale kosten' vult u het totale (bruto-bruto) bedrag in van de werknemer/freelancer.
- Operationele kosten kunnen tot maximaal 15% van het aangevraagde subsidiebedrag aangevraagd worden voor:
i. reis- en verblijfskosten van medewerkers;
ii. opleidingskosten van medewerkers;
iii. administratieve kosten en overheadkosten, zoals inhuur administratiekantoor, salarisadministratie en kosten voor werving van nieuwe medewerkers. Deze kosten hoeven niet begroot te worden en hoeft u dus niet hieronder op te nemen.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</si>
</sst>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quot;€&quot;\ * #,##0.00_ ;_ &quot;€&quot;\ * \-#,##0.00_ ;_ &quot;€&quot;\ * &quot;-&quot;??_ ;_ @_ "/>
    <numFmt numFmtId="164" formatCode="#,##0.00_ ;\-#,##0.00\ "/>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9"/>
      <color theme="1"/>
      <name val="Calibri"/>
      <family val="2"/>
      <scheme val="minor"/>
    </font>
    <font>
      <b/>
      <sz val="11"/>
      <color theme="0"/>
      <name val="Calibri"/>
      <family val="2"/>
      <scheme val="minor"/>
    </font>
    <font>
      <sz val="11"/>
      <color theme="0"/>
      <name val="Calibri"/>
      <family val="2"/>
      <scheme val="minor"/>
    </font>
  </fonts>
  <fills count="5">
    <fill>
      <patternFill patternType="none"/>
    </fill>
    <fill>
      <patternFill patternType="gray125"/>
    </fill>
    <fill>
      <patternFill patternType="solid">
        <fgColor theme="8" tint="-0.249977111117893"/>
        <bgColor indexed="64"/>
      </patternFill>
    </fill>
    <fill>
      <patternFill patternType="solid">
        <fgColor theme="8" tint="0.79998168889431442"/>
        <bgColor indexed="64"/>
      </patternFill>
    </fill>
    <fill>
      <patternFill patternType="solid">
        <fgColor theme="4" tint="-0.249977111117893"/>
        <bgColor indexed="64"/>
      </patternFill>
    </fill>
  </fills>
  <borders count="22">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medium">
        <color auto="1"/>
      </bottom>
      <diagonal/>
    </border>
    <border>
      <left/>
      <right style="medium">
        <color auto="1"/>
      </right>
      <top/>
      <bottom style="medium">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thin">
        <color auto="1"/>
      </right>
      <top style="thin">
        <color auto="1"/>
      </top>
      <bottom style="thin">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auto="1"/>
      </left>
      <right style="medium">
        <color auto="1"/>
      </right>
      <top/>
      <bottom/>
      <diagonal/>
    </border>
    <border>
      <left style="thin">
        <color auto="1"/>
      </left>
      <right style="thin">
        <color auto="1"/>
      </right>
      <top style="thin">
        <color rgb="FF000000"/>
      </top>
      <bottom style="thin">
        <color auto="1"/>
      </bottom>
      <diagonal/>
    </border>
    <border>
      <left style="medium">
        <color auto="1"/>
      </left>
      <right style="thin">
        <color auto="1"/>
      </right>
      <top style="thin">
        <color rgb="FF000000"/>
      </top>
      <bottom style="medium">
        <color auto="1"/>
      </bottom>
      <diagonal/>
    </border>
    <border>
      <left style="thin">
        <color auto="1"/>
      </left>
      <right style="thin">
        <color auto="1"/>
      </right>
      <top style="thin">
        <color rgb="FF000000"/>
      </top>
      <bottom style="medium">
        <color auto="1"/>
      </bottom>
      <diagonal/>
    </border>
    <border>
      <left style="thin">
        <color rgb="FF000000"/>
      </left>
      <right style="thin">
        <color rgb="FF000000"/>
      </right>
      <top style="thin">
        <color rgb="FF000000"/>
      </top>
      <bottom/>
      <diagonal/>
    </border>
  </borders>
  <cellStyleXfs count="3">
    <xf numFmtId="0" fontId="0" fillId="0" borderId="0"/>
    <xf numFmtId="44" fontId="1" fillId="0" borderId="0" applyFont="0" applyFill="0" applyBorder="0" applyAlignment="0" applyProtection="0"/>
    <xf numFmtId="44" fontId="1" fillId="0" borderId="0" applyFont="0" applyFill="0" applyBorder="0" applyAlignment="0" applyProtection="0"/>
  </cellStyleXfs>
  <cellXfs count="64">
    <xf numFmtId="0" fontId="0" fillId="0" borderId="0" xfId="0"/>
    <xf numFmtId="44" fontId="0" fillId="0" borderId="3" xfId="1" applyFont="1" applyBorder="1"/>
    <xf numFmtId="0" fontId="2" fillId="3" borderId="3" xfId="0" applyFont="1" applyFill="1" applyBorder="1"/>
    <xf numFmtId="0" fontId="2" fillId="3" borderId="3" xfId="0" applyFont="1" applyFill="1" applyBorder="1" applyAlignment="1">
      <alignment wrapText="1"/>
    </xf>
    <xf numFmtId="44" fontId="0" fillId="3" borderId="3" xfId="0" applyNumberFormat="1" applyFill="1" applyBorder="1"/>
    <xf numFmtId="44" fontId="0" fillId="3" borderId="3" xfId="1" applyFont="1" applyFill="1" applyBorder="1"/>
    <xf numFmtId="0" fontId="2" fillId="0" borderId="0" xfId="0" applyFont="1" applyAlignment="1">
      <alignment horizontal="center"/>
    </xf>
    <xf numFmtId="0" fontId="2" fillId="0" borderId="0" xfId="0" applyFont="1"/>
    <xf numFmtId="0" fontId="2" fillId="0" borderId="0" xfId="0" applyFont="1" applyAlignment="1">
      <alignment horizontal="left"/>
    </xf>
    <xf numFmtId="0" fontId="0" fillId="0" borderId="0" xfId="0" applyAlignment="1">
      <alignment horizontal="center"/>
    </xf>
    <xf numFmtId="2" fontId="0" fillId="0" borderId="0" xfId="1" applyNumberFormat="1" applyFont="1" applyFill="1" applyBorder="1" applyAlignment="1">
      <alignment horizontal="left"/>
    </xf>
    <xf numFmtId="44" fontId="0" fillId="0" borderId="0" xfId="1" applyFont="1" applyFill="1" applyBorder="1"/>
    <xf numFmtId="44" fontId="0" fillId="0" borderId="0" xfId="0" applyNumberFormat="1"/>
    <xf numFmtId="44" fontId="1" fillId="0" borderId="0" xfId="1" applyFont="1" applyFill="1" applyBorder="1"/>
    <xf numFmtId="44" fontId="2" fillId="0" borderId="0" xfId="0" applyNumberFormat="1" applyFont="1"/>
    <xf numFmtId="44" fontId="2" fillId="0" borderId="0" xfId="1" applyFont="1" applyFill="1" applyBorder="1"/>
    <xf numFmtId="0" fontId="0" fillId="0" borderId="0" xfId="0" applyAlignment="1">
      <alignment vertical="top" wrapText="1"/>
    </xf>
    <xf numFmtId="0" fontId="0" fillId="0" borderId="0" xfId="0" quotePrefix="1"/>
    <xf numFmtId="2" fontId="0" fillId="0" borderId="3" xfId="1" applyNumberFormat="1" applyFont="1" applyFill="1" applyBorder="1" applyAlignment="1">
      <alignment horizontal="center"/>
    </xf>
    <xf numFmtId="44" fontId="0" fillId="0" borderId="3" xfId="1" applyFont="1" applyFill="1" applyBorder="1" applyAlignment="1">
      <alignment horizontal="left"/>
    </xf>
    <xf numFmtId="44" fontId="2" fillId="0" borderId="16" xfId="0" applyNumberFormat="1" applyFont="1" applyBorder="1"/>
    <xf numFmtId="0" fontId="0" fillId="0" borderId="0" xfId="0" quotePrefix="1" applyAlignment="1">
      <alignment vertical="top" wrapText="1"/>
    </xf>
    <xf numFmtId="44" fontId="0" fillId="0" borderId="3" xfId="1" applyFont="1" applyFill="1" applyBorder="1"/>
    <xf numFmtId="0" fontId="2" fillId="3" borderId="13" xfId="0" applyFont="1" applyFill="1" applyBorder="1" applyAlignment="1">
      <alignment wrapText="1"/>
    </xf>
    <xf numFmtId="1" fontId="2" fillId="0" borderId="0" xfId="0" applyNumberFormat="1" applyFont="1" applyAlignment="1">
      <alignment horizontal="center"/>
    </xf>
    <xf numFmtId="44" fontId="0" fillId="0" borderId="0" xfId="1" applyFont="1" applyBorder="1"/>
    <xf numFmtId="0" fontId="2" fillId="0" borderId="11" xfId="0" applyFont="1" applyBorder="1"/>
    <xf numFmtId="0" fontId="2" fillId="0" borderId="17" xfId="0" applyFont="1" applyBorder="1"/>
    <xf numFmtId="0" fontId="2" fillId="0" borderId="17" xfId="0" applyFont="1" applyBorder="1" applyAlignment="1">
      <alignment horizontal="left"/>
    </xf>
    <xf numFmtId="0" fontId="2" fillId="0" borderId="3" xfId="0" applyFont="1" applyBorder="1"/>
    <xf numFmtId="44" fontId="2" fillId="0" borderId="3" xfId="1" applyFont="1" applyFill="1" applyBorder="1"/>
    <xf numFmtId="0" fontId="0" fillId="0" borderId="3" xfId="0" applyBorder="1"/>
    <xf numFmtId="1" fontId="0" fillId="0" borderId="3" xfId="0" applyNumberFormat="1" applyBorder="1" applyAlignment="1">
      <alignment horizontal="center"/>
    </xf>
    <xf numFmtId="44" fontId="2" fillId="0" borderId="3" xfId="0" applyNumberFormat="1" applyFont="1" applyBorder="1"/>
    <xf numFmtId="1" fontId="2" fillId="0" borderId="3" xfId="0" applyNumberFormat="1" applyFont="1" applyBorder="1" applyAlignment="1">
      <alignment horizontal="center"/>
    </xf>
    <xf numFmtId="0" fontId="0" fillId="0" borderId="3" xfId="0" applyBorder="1" applyAlignment="1">
      <alignment horizontal="center"/>
    </xf>
    <xf numFmtId="0" fontId="0" fillId="0" borderId="21" xfId="0" applyBorder="1"/>
    <xf numFmtId="44" fontId="0" fillId="0" borderId="21" xfId="0" applyNumberFormat="1" applyBorder="1"/>
    <xf numFmtId="2" fontId="5" fillId="4" borderId="0" xfId="1" applyNumberFormat="1" applyFont="1" applyFill="1" applyBorder="1" applyAlignment="1">
      <alignment horizontal="left"/>
    </xf>
    <xf numFmtId="0" fontId="5" fillId="4" borderId="0" xfId="0" applyFont="1" applyFill="1" applyAlignment="1">
      <alignment vertical="top" wrapText="1"/>
    </xf>
    <xf numFmtId="164" fontId="1" fillId="0" borderId="3" xfId="1" applyNumberFormat="1" applyFont="1" applyBorder="1" applyAlignment="1">
      <alignment horizontal="center"/>
    </xf>
    <xf numFmtId="0" fontId="2" fillId="0" borderId="18" xfId="0" applyFont="1" applyBorder="1"/>
    <xf numFmtId="0" fontId="2" fillId="0" borderId="19" xfId="0" applyFont="1" applyBorder="1" applyAlignment="1">
      <alignment horizontal="center"/>
    </xf>
    <xf numFmtId="0" fontId="0" fillId="0" borderId="20" xfId="0" applyBorder="1" applyAlignment="1">
      <alignment horizontal="center"/>
    </xf>
    <xf numFmtId="44" fontId="2" fillId="0" borderId="20" xfId="0" applyNumberFormat="1" applyFont="1" applyBorder="1"/>
    <xf numFmtId="44" fontId="1" fillId="0" borderId="3" xfId="1" applyFont="1" applyFill="1" applyBorder="1"/>
    <xf numFmtId="44" fontId="0" fillId="0" borderId="20" xfId="0" applyNumberForma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3" fillId="2" borderId="1" xfId="0" applyFont="1" applyFill="1" applyBorder="1" applyAlignment="1">
      <alignment horizontal="left"/>
    </xf>
    <xf numFmtId="0" fontId="3" fillId="2" borderId="2" xfId="0" applyFont="1" applyFill="1" applyBorder="1" applyAlignment="1">
      <alignment horizontal="left"/>
    </xf>
    <xf numFmtId="0" fontId="2" fillId="3" borderId="8" xfId="0" quotePrefix="1" applyFont="1" applyFill="1" applyBorder="1" applyAlignment="1">
      <alignment horizontal="left" vertical="top" wrapText="1"/>
    </xf>
    <xf numFmtId="0" fontId="2" fillId="3" borderId="7" xfId="0" quotePrefix="1" applyFont="1" applyFill="1" applyBorder="1" applyAlignment="1">
      <alignment horizontal="left" vertical="top" wrapText="1"/>
    </xf>
    <xf numFmtId="0" fontId="2" fillId="3" borderId="9" xfId="0" quotePrefix="1" applyFont="1" applyFill="1" applyBorder="1" applyAlignment="1">
      <alignment horizontal="left" vertical="top" wrapText="1"/>
    </xf>
    <xf numFmtId="0" fontId="2" fillId="3" borderId="10" xfId="0" quotePrefix="1" applyFont="1" applyFill="1" applyBorder="1" applyAlignment="1">
      <alignment horizontal="left" vertical="top" wrapText="1"/>
    </xf>
    <xf numFmtId="0" fontId="2" fillId="3" borderId="0" xfId="0" quotePrefix="1" applyFont="1" applyFill="1" applyAlignment="1">
      <alignment horizontal="left" vertical="top" wrapText="1"/>
    </xf>
    <xf numFmtId="0" fontId="2" fillId="3" borderId="11" xfId="0" quotePrefix="1" applyFont="1" applyFill="1" applyBorder="1" applyAlignment="1">
      <alignment horizontal="left" vertical="top" wrapText="1"/>
    </xf>
    <xf numFmtId="0" fontId="2" fillId="3" borderId="12" xfId="0" quotePrefix="1" applyFont="1" applyFill="1" applyBorder="1" applyAlignment="1">
      <alignment horizontal="left" vertical="top" wrapText="1"/>
    </xf>
    <xf numFmtId="0" fontId="2" fillId="3" borderId="5" xfId="0" quotePrefix="1" applyFont="1" applyFill="1" applyBorder="1" applyAlignment="1">
      <alignment horizontal="left" vertical="top" wrapText="1"/>
    </xf>
    <xf numFmtId="0" fontId="2" fillId="3" borderId="6" xfId="0" quotePrefix="1" applyFont="1" applyFill="1" applyBorder="1" applyAlignment="1">
      <alignment horizontal="left" vertical="top" wrapText="1"/>
    </xf>
    <xf numFmtId="0" fontId="0" fillId="3" borderId="3" xfId="0" applyFill="1" applyBorder="1" applyAlignment="1">
      <alignment horizontal="left"/>
    </xf>
    <xf numFmtId="0" fontId="0" fillId="3" borderId="4" xfId="0" applyFill="1" applyBorder="1" applyAlignment="1">
      <alignment horizontal="left"/>
    </xf>
    <xf numFmtId="0" fontId="4" fillId="4" borderId="8" xfId="0" applyFont="1" applyFill="1" applyBorder="1" applyAlignment="1">
      <alignment horizontal="left"/>
    </xf>
    <xf numFmtId="0" fontId="4" fillId="4" borderId="9" xfId="0" applyFont="1" applyFill="1" applyBorder="1" applyAlignment="1">
      <alignment horizontal="left"/>
    </xf>
  </cellXfs>
  <cellStyles count="3">
    <cellStyle name="Standaard" xfId="0" builtinId="0"/>
    <cellStyle name="Valuta" xfId="1" builtinId="4"/>
    <cellStyle name="Valuta 2" xfId="2" xr:uid="{00000000-0005-0000-0000-000002000000}"/>
  </cellStyles>
  <dxfs count="41">
    <dxf>
      <fill>
        <patternFill>
          <bgColor rgb="FFFF0000"/>
        </patternFill>
      </fill>
    </dxf>
    <dxf>
      <border diagonalUp="0" diagonalDown="0" outline="0">
        <left style="thin">
          <color rgb="FF000000"/>
        </left>
        <right style="thin">
          <color rgb="FF000000"/>
        </right>
        <top style="thin">
          <color rgb="FF000000"/>
        </top>
        <bottom/>
      </border>
    </dxf>
    <dxf>
      <numFmt numFmtId="34" formatCode="_ &quot;€&quot;\ * #,##0.00_ ;_ &quot;€&quot;\ * \-#,##0.00_ ;_ &quot;€&quot;\ * &quot;-&quot;??_ ;_ @_ "/>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4" formatCode="_ &quot;€&quot;\ * #,##0.00_ ;_ &quot;€&quot;\ * \-#,##0.00_ ;_ &quot;€&quot;\ * &quot;-&quot;??_ ;_ @_ "/>
      <border diagonalUp="0" diagonalDown="0" outline="0">
        <left style="thin">
          <color rgb="FF000000"/>
        </left>
        <right style="thin">
          <color rgb="FF000000"/>
        </right>
        <top style="thin">
          <color rgb="FF000000"/>
        </top>
        <bottom/>
      </border>
    </dxf>
    <dxf>
      <numFmt numFmtId="34" formatCode="_ &quot;€&quot;\ * #,##0.00_ ;_ &quot;€&quot;\ * \-#,##0.00_ ;_ &quot;€&quot;\ * &quot;-&quot;??_ ;_ @_ "/>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34" formatCode="_ &quot;€&quot;\ * #,##0.00_ ;_ &quot;€&quot;\ * \-#,##0.00_ ;_ &quot;€&quot;\ * &quot;-&quot;??_ ;_ @_ "/>
      <alignment horizontal="center" vertical="bottom" textRotation="0" wrapText="0" indent="0" justifyLastLine="0" shrinkToFit="0" readingOrder="0"/>
      <border diagonalUp="0" diagonalDown="0" outline="0">
        <left style="thin">
          <color auto="1"/>
        </left>
        <right style="thin">
          <color auto="1"/>
        </right>
        <top style="thin">
          <color rgb="FF000000"/>
        </top>
        <bottom style="medium">
          <color auto="1"/>
        </bottom>
      </border>
    </dxf>
    <dxf>
      <font>
        <b val="0"/>
        <i val="0"/>
        <strike val="0"/>
        <condense val="0"/>
        <extend val="0"/>
        <outline val="0"/>
        <shadow val="0"/>
        <u val="none"/>
        <vertAlign val="baseline"/>
        <sz val="11"/>
        <color theme="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rgb="FF000000"/>
        </top>
        <bottom style="medium">
          <color auto="1"/>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outline="0">
        <left style="medium">
          <color auto="1"/>
        </left>
        <right style="thin">
          <color auto="1"/>
        </right>
        <top style="thin">
          <color rgb="FF000000"/>
        </top>
        <bottom style="medium">
          <color auto="1"/>
        </bottom>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family val="2"/>
        <scheme val="minor"/>
      </font>
      <border diagonalUp="0" diagonalDown="0" outline="0">
        <left style="thin">
          <color auto="1"/>
        </left>
        <right style="thin">
          <color auto="1"/>
        </right>
        <top style="thin">
          <color rgb="FF000000"/>
        </top>
        <bottom style="thin">
          <color auto="1"/>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family val="2"/>
        <scheme val="minor"/>
      </font>
      <border diagonalUp="0" diagonalDown="0" outline="0">
        <left style="thin">
          <color auto="1"/>
        </left>
        <right style="thin">
          <color auto="1"/>
        </right>
        <top style="thin">
          <color rgb="FF000000"/>
        </top>
        <bottom style="thin">
          <color auto="1"/>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rgb="FF000000"/>
        </top>
      </border>
    </dxf>
    <dxf>
      <border diagonalUp="0" diagonalDown="0">
        <left style="thin">
          <color rgb="FF000000"/>
        </left>
        <right style="thin">
          <color rgb="FF000000"/>
        </right>
        <top/>
        <bottom/>
        <vertical style="thin">
          <color rgb="FF000000"/>
        </vertical>
        <horizontal/>
      </border>
    </dxf>
    <dxf>
      <border outline="0">
        <top style="medium">
          <color rgb="FF000000"/>
        </top>
        <bottom style="thin">
          <color rgb="FF000000"/>
        </bottom>
      </border>
    </dxf>
    <dxf>
      <fill>
        <patternFill patternType="none">
          <bgColor auto="1"/>
        </patternFill>
      </fill>
    </dxf>
    <dxf>
      <border outline="0">
        <bottom style="medium">
          <color rgb="FF000000"/>
        </bottom>
      </border>
    </dxf>
    <dxf>
      <border diagonalUp="0" diagonalDown="0" outline="0">
        <left style="thin">
          <color rgb="FF000000"/>
        </left>
        <right style="thin">
          <color rgb="FF000000"/>
        </right>
        <top style="thin">
          <color rgb="FF000000"/>
        </top>
        <bottom/>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4" formatCode="_ &quot;€&quot;\ * #,##0.00_ ;_ &quot;€&quot;\ * \-#,##0.00_ ;_ &quot;€&quot;\ * &quot;-&quot;??_ ;_ @_ "/>
      <border diagonalUp="0" diagonalDown="0" outline="0">
        <left style="thin">
          <color rgb="FF000000"/>
        </left>
        <right style="thin">
          <color rgb="FF000000"/>
        </right>
        <top style="thin">
          <color rgb="FF000000"/>
        </top>
        <bottom/>
      </border>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family val="2"/>
        <scheme val="minor"/>
      </font>
      <numFmt numFmtId="34" formatCode="_ &quot;€&quot;\ * #,##0.00_ ;_ &quot;€&quot;\ * \-#,##0.00_ ;_ &quot;€&quot;\ * &quot;-&quot;??_ ;_ @_ "/>
      <border diagonalUp="0" diagonalDown="0" outline="0">
        <left style="thin">
          <color auto="1"/>
        </left>
        <right style="thin">
          <color auto="1"/>
        </right>
        <top style="thin">
          <color rgb="FF000000"/>
        </top>
        <bottom style="medium">
          <color auto="1"/>
        </bottom>
      </border>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outline="0">
        <left style="thin">
          <color auto="1"/>
        </left>
        <right style="thin">
          <color auto="1"/>
        </right>
        <top style="thin">
          <color rgb="FF000000"/>
        </top>
        <bottom style="medium">
          <color auto="1"/>
        </bottom>
      </border>
    </dxf>
    <dxf>
      <font>
        <b val="0"/>
        <i val="0"/>
        <strike val="0"/>
        <condense val="0"/>
        <extend val="0"/>
        <outline val="0"/>
        <shadow val="0"/>
        <u val="none"/>
        <vertAlign val="baseline"/>
        <sz val="11"/>
        <color theme="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outline="0">
        <left style="thin">
          <color auto="1"/>
        </left>
        <right style="thin">
          <color auto="1"/>
        </right>
        <top style="thin">
          <color rgb="FF000000"/>
        </top>
        <bottom style="medium">
          <color auto="1"/>
        </bottom>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outline="0">
        <left style="medium">
          <color auto="1"/>
        </left>
        <right style="thin">
          <color auto="1"/>
        </right>
        <top style="thin">
          <color rgb="FF000000"/>
        </top>
        <bottom style="medium">
          <color auto="1"/>
        </bottom>
      </border>
    </dxf>
    <dxf>
      <numFmt numFmtId="1"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family val="2"/>
        <scheme val="minor"/>
      </font>
      <border diagonalUp="0" diagonalDown="0" outline="0">
        <left style="thin">
          <color auto="1"/>
        </left>
        <right style="thin">
          <color auto="1"/>
        </right>
        <top style="thin">
          <color rgb="FF000000"/>
        </top>
        <bottom style="thin">
          <color auto="1"/>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family val="2"/>
        <scheme val="minor"/>
      </font>
      <border diagonalUp="0" diagonalDown="0" outline="0">
        <left style="thin">
          <color auto="1"/>
        </left>
        <right style="thin">
          <color auto="1"/>
        </right>
        <top style="thin">
          <color rgb="FF000000"/>
        </top>
        <bottom style="thin">
          <color auto="1"/>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rgb="FF000000"/>
        </top>
      </border>
    </dxf>
    <dxf>
      <border diagonalUp="0" diagonalDown="0">
        <left style="thin">
          <color rgb="FF000000"/>
        </left>
        <right style="thin">
          <color rgb="FF000000"/>
        </right>
        <top/>
        <bottom/>
        <vertical style="thin">
          <color rgb="FF000000"/>
        </vertical>
        <horizontal/>
      </border>
    </dxf>
    <dxf>
      <border outline="0">
        <top style="medium">
          <color rgb="FF000000"/>
        </top>
        <bottom style="thin">
          <color rgb="FF000000"/>
        </bottom>
      </border>
    </dxf>
    <dxf>
      <fill>
        <patternFill patternType="none">
          <bgColor auto="1"/>
        </patternFill>
      </fill>
    </dxf>
    <dxf>
      <border outline="0">
        <bottom style="medium">
          <color rgb="FF00000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164A15A-00B3-42D6-A6E8-8D886D7F4F82}" name="Tabel1492" displayName="Tabel1492" ref="A16:H31" totalsRowCount="1" dataDxfId="39" totalsRowDxfId="37" headerRowBorderDxfId="40" tableBorderDxfId="38" totalsRowBorderDxfId="36">
  <autoFilter ref="A16:H30" xr:uid="{00000000-0009-0000-0100-000008000000}"/>
  <tableColumns count="8">
    <tableColumn id="1" xr3:uid="{45CB81D8-0866-4E9A-914E-AC72CCAD4210}" name="Naam (indien bekend)" totalsRowLabel="Totaal" dataDxfId="35" totalsRowDxfId="34"/>
    <tableColumn id="2" xr3:uid="{3001FA16-19D3-417A-A855-C6BE9C62A2FF}" name="Functie" dataDxfId="33" totalsRowDxfId="32"/>
    <tableColumn id="4" xr3:uid="{D0ED8C21-F60E-4A47-A74B-27C6C13C524A}" name="Aantal maanden" dataDxfId="31" totalsRowDxfId="30"/>
    <tableColumn id="5" xr3:uid="{6381B779-AC75-4AD1-9EC5-D19C253F51BB}" name="FTE" dataDxfId="29" totalsRowDxfId="28"/>
    <tableColumn id="8" xr3:uid="{00441596-95FA-4500-9466-219CB94312A8}" name="Totale kosten per maand" dataDxfId="27" totalsRowDxfId="26"/>
    <tableColumn id="6" xr3:uid="{A1546D8C-C3F1-40C0-B595-55677A819F9A}" name="Totale kosten" totalsRowFunction="sum" dataDxfId="25" totalsRowDxfId="24"/>
    <tableColumn id="7" xr3:uid="{5D876443-0D30-4069-AF91-92DAD68F3458}" name="Bijdrage SVDJ" totalsRowFunction="sum" dataDxfId="23" totalsRowDxfId="22">
      <calculatedColumnFormula array="1">_xlfn.IFS(Tabel1492[[#This Row],[Totale kosten per maand]]&lt;Tabel1492[[#This Row],[Aantal maanden]]*Tabel1492[[#This Row],[FTE]]*3500,Tabel1492[[#This Row],[Totale kosten per maand]],Tabel1492[[#This Row],[Totale kosten per maand]]&gt;=Tabel1492[[#This Row],[Aantal maanden]]*Tabel1492[[#This Row],[FTE]]*3500,Tabel1492[[#This Row],[Aantal maanden]]*Tabel1492[[#This Row],[FTE]]*3500)</calculatedColumnFormula>
    </tableColumn>
    <tableColumn id="3" xr3:uid="{AC5D5A67-607E-4CA7-9934-F0141CCB9F6E}" name="Nieuwe arbeidsplek of vervangend?" dataDxfId="21" totalsRowDxfId="20"/>
  </tableColumns>
  <tableStyleInfo name="TableStyleMedium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62E664A-E4CB-49F6-8A3D-C9E6328110E9}" name="Tabel1458124" displayName="Tabel1458124" ref="A35:G50" totalsRowCount="1" dataDxfId="18" totalsRowDxfId="16" headerRowBorderDxfId="19" tableBorderDxfId="17" totalsRowBorderDxfId="15">
  <autoFilter ref="A35:G49" xr:uid="{00000000-0009-0000-0100-00000B000000}"/>
  <tableColumns count="7">
    <tableColumn id="1" xr3:uid="{094A0530-2AE2-4195-A5BF-E1687F018BE7}" name="Naam (indien bekend)" totalsRowLabel="Totaal" dataDxfId="14" totalsRowDxfId="13"/>
    <tableColumn id="2" xr3:uid="{0EF7C11F-8231-4AE8-870A-2D03480411E2}" name="Functie" dataDxfId="12" totalsRowDxfId="11"/>
    <tableColumn id="4" xr3:uid="{A817B5FB-277A-450B-9AD9-57B008B41CAF}" name="Totaal uren jaar" dataDxfId="10" totalsRowDxfId="9"/>
    <tableColumn id="5" xr3:uid="{E8D6B67D-1226-4815-A45F-02EECD59106B}" name="Uurtarief" dataDxfId="8" totalsRowDxfId="7" dataCellStyle="Valuta"/>
    <tableColumn id="8" xr3:uid="{EC8EBDC4-6A73-4A46-81AB-FD9F6125D491}" name="Totale kosten jaar" totalsRowFunction="sum" dataDxfId="6" totalsRowDxfId="5" dataCellStyle="Valuta"/>
    <tableColumn id="7" xr3:uid="{92D5E0D3-1E43-400F-AF51-94675349F74E}" name="Bijdrage SVDJ" totalsRowFunction="sum" dataDxfId="4" totalsRowDxfId="3" dataCellStyle="Valuta">
      <calculatedColumnFormula array="1">_xlfn.IFS(AND(Tabel1458124[[#This Row],[Uurtarief]]&lt;=36,Tabel1458124[[#This Row],[Totale kosten jaar]]&lt;=46000),Tabel1458124[[#This Row],[Totaal uren jaar]]*Tabel1458124[[#This Row],[Uurtarief]],AND(Tabel1458124[[#This Row],[Uurtarief]]&gt;36,Tabel1458124[[#This Row],[Totale kosten jaar]]&lt;=46000),Tabel1458124[[#This Row],[Totaal uren jaar]]*36,AND(Tabel1458124[[#This Row],[Uurtarief]]&gt;36,Tabel1458124[[#This Row],[Totale kosten jaar]]&gt;46000,Tabel1458124[[#This Row],[Totaal uren jaar]]*36&lt;=46000),Tabel1458124[[#This Row],[Totaal uren jaar]]*36,AND(Tabel1458124[[#This Row],[Uurtarief]]&gt;36,Tabel1458124[[#This Row],[Totale kosten jaar]]&gt;46000,Tabel1458124[[#This Row],[Totaal uren jaar]]*36&gt;46000),46000)</calculatedColumnFormula>
    </tableColumn>
    <tableColumn id="3" xr3:uid="{C462C294-64D1-4275-AD83-939F700B212E}" name="Nieuwe freelancer of vervangend?" dataDxfId="2" totalsRowDxfId="1" dataCellStyle="Valuta"/>
  </tableColumns>
  <tableStyleInfo name="TableStyleMedium13"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61D4D-8A5B-4777-B778-136E15D82135}">
  <dimension ref="A1:R58"/>
  <sheetViews>
    <sheetView tabSelected="1" topLeftCell="A3" zoomScale="75" zoomScaleNormal="75" zoomScalePageLayoutView="85" workbookViewId="0">
      <selection activeCell="D1" sqref="D1:H13"/>
    </sheetView>
  </sheetViews>
  <sheetFormatPr defaultColWidth="9.1796875" defaultRowHeight="14.5" x14ac:dyDescent="0.35"/>
  <cols>
    <col min="1" max="1" width="38.453125" customWidth="1"/>
    <col min="2" max="2" width="27.81640625" customWidth="1"/>
    <col min="3" max="3" width="37.81640625" customWidth="1"/>
    <col min="4" max="4" width="20.81640625" customWidth="1"/>
    <col min="5" max="5" width="24.36328125" bestFit="1" customWidth="1"/>
    <col min="6" max="6" width="25.453125" bestFit="1" customWidth="1"/>
    <col min="7" max="7" width="32" bestFit="1" customWidth="1"/>
    <col min="8" max="8" width="33.26953125" bestFit="1" customWidth="1"/>
    <col min="9" max="9" width="18.81640625" customWidth="1"/>
    <col min="10" max="10" width="14.81640625" customWidth="1"/>
    <col min="11" max="11" width="24.1796875" customWidth="1"/>
    <col min="12" max="12" width="17.453125" customWidth="1"/>
    <col min="13" max="15" width="17.453125" bestFit="1" customWidth="1"/>
    <col min="16" max="16" width="13.453125" bestFit="1" customWidth="1"/>
    <col min="17" max="17" width="11.81640625" bestFit="1" customWidth="1"/>
  </cols>
  <sheetData>
    <row r="1" spans="1:18" ht="25" customHeight="1" thickBot="1" x14ac:dyDescent="0.6">
      <c r="A1" s="49" t="s">
        <v>29</v>
      </c>
      <c r="B1" s="50"/>
      <c r="C1" s="50"/>
      <c r="D1" s="51" t="s">
        <v>31</v>
      </c>
      <c r="E1" s="52"/>
      <c r="F1" s="52"/>
      <c r="G1" s="52"/>
      <c r="H1" s="53"/>
      <c r="I1" s="16"/>
    </row>
    <row r="2" spans="1:18" x14ac:dyDescent="0.35">
      <c r="D2" s="54"/>
      <c r="E2" s="55"/>
      <c r="F2" s="55"/>
      <c r="G2" s="55"/>
      <c r="H2" s="56"/>
      <c r="I2" s="16"/>
      <c r="J2" s="16"/>
      <c r="K2" s="16"/>
    </row>
    <row r="3" spans="1:18" x14ac:dyDescent="0.35">
      <c r="A3" s="2" t="s">
        <v>0</v>
      </c>
      <c r="B3" s="60"/>
      <c r="C3" s="61"/>
      <c r="D3" s="54"/>
      <c r="E3" s="55"/>
      <c r="F3" s="55"/>
      <c r="G3" s="55"/>
      <c r="H3" s="56"/>
      <c r="I3" s="16"/>
      <c r="J3" s="16"/>
      <c r="K3" s="16"/>
      <c r="R3" t="s">
        <v>11</v>
      </c>
    </row>
    <row r="4" spans="1:18" x14ac:dyDescent="0.35">
      <c r="D4" s="54"/>
      <c r="E4" s="55"/>
      <c r="F4" s="55"/>
      <c r="G4" s="55"/>
      <c r="H4" s="56"/>
      <c r="I4" s="16"/>
      <c r="J4" s="16"/>
      <c r="K4" s="16"/>
      <c r="R4" t="s">
        <v>28</v>
      </c>
    </row>
    <row r="5" spans="1:18" x14ac:dyDescent="0.35">
      <c r="A5" s="2" t="s">
        <v>1</v>
      </c>
      <c r="B5" s="60"/>
      <c r="C5" s="61"/>
      <c r="D5" s="54"/>
      <c r="E5" s="55"/>
      <c r="F5" s="55"/>
      <c r="G5" s="55"/>
      <c r="H5" s="56"/>
      <c r="I5" s="16"/>
      <c r="J5" s="16"/>
      <c r="K5" s="16"/>
      <c r="R5" s="17"/>
    </row>
    <row r="6" spans="1:18" x14ac:dyDescent="0.35">
      <c r="D6" s="54"/>
      <c r="E6" s="55"/>
      <c r="F6" s="55"/>
      <c r="G6" s="55"/>
      <c r="H6" s="56"/>
      <c r="I6" s="16"/>
      <c r="J6" s="16"/>
      <c r="K6" s="16"/>
    </row>
    <row r="7" spans="1:18" ht="29.25" customHeight="1" x14ac:dyDescent="0.35">
      <c r="A7" s="3" t="s">
        <v>2</v>
      </c>
      <c r="B7" s="4">
        <f>F55</f>
        <v>0</v>
      </c>
      <c r="D7" s="54"/>
      <c r="E7" s="55"/>
      <c r="F7" s="55"/>
      <c r="G7" s="55"/>
      <c r="H7" s="56"/>
      <c r="I7" s="16"/>
      <c r="J7" s="16"/>
      <c r="K7" s="16"/>
    </row>
    <row r="8" spans="1:18" ht="29" x14ac:dyDescent="0.35">
      <c r="A8" s="23" t="s">
        <v>21</v>
      </c>
      <c r="B8" s="4">
        <v>0</v>
      </c>
      <c r="D8" s="54"/>
      <c r="E8" s="55"/>
      <c r="F8" s="55"/>
      <c r="G8" s="55"/>
      <c r="H8" s="56"/>
      <c r="I8" s="16"/>
      <c r="J8" s="16"/>
      <c r="K8" s="16"/>
    </row>
    <row r="9" spans="1:18" ht="29.25" customHeight="1" x14ac:dyDescent="0.35">
      <c r="A9" s="23" t="s">
        <v>22</v>
      </c>
      <c r="B9" s="4">
        <f>SUM(B7+B8)</f>
        <v>0</v>
      </c>
      <c r="D9" s="54"/>
      <c r="E9" s="55"/>
      <c r="F9" s="55"/>
      <c r="G9" s="55"/>
      <c r="H9" s="56"/>
      <c r="I9" s="16"/>
      <c r="J9" s="16"/>
      <c r="K9" s="16"/>
    </row>
    <row r="10" spans="1:18" x14ac:dyDescent="0.35">
      <c r="D10" s="54"/>
      <c r="E10" s="55"/>
      <c r="F10" s="55"/>
      <c r="G10" s="55"/>
      <c r="H10" s="56"/>
      <c r="I10" s="16"/>
      <c r="J10" s="16"/>
      <c r="K10" s="16"/>
    </row>
    <row r="11" spans="1:18" x14ac:dyDescent="0.35">
      <c r="A11" s="2" t="s">
        <v>7</v>
      </c>
      <c r="B11" s="5">
        <v>0</v>
      </c>
      <c r="D11" s="54"/>
      <c r="E11" s="55"/>
      <c r="F11" s="55"/>
      <c r="G11" s="55"/>
      <c r="H11" s="56"/>
      <c r="I11" s="16"/>
      <c r="J11" s="16"/>
      <c r="K11" s="16"/>
    </row>
    <row r="12" spans="1:18" x14ac:dyDescent="0.35">
      <c r="A12" s="2" t="s">
        <v>10</v>
      </c>
      <c r="B12" s="5">
        <v>0</v>
      </c>
      <c r="D12" s="54"/>
      <c r="E12" s="55"/>
      <c r="F12" s="55"/>
      <c r="G12" s="55"/>
      <c r="H12" s="56"/>
      <c r="I12" s="16"/>
      <c r="J12" s="16"/>
      <c r="K12" s="16"/>
    </row>
    <row r="13" spans="1:18" ht="15" thickBot="1" x14ac:dyDescent="0.4">
      <c r="A13" s="2" t="s">
        <v>8</v>
      </c>
      <c r="B13" s="5">
        <v>0</v>
      </c>
      <c r="D13" s="57"/>
      <c r="E13" s="58"/>
      <c r="F13" s="58"/>
      <c r="G13" s="58"/>
      <c r="H13" s="59"/>
      <c r="I13" s="16"/>
      <c r="J13" s="16"/>
      <c r="K13" s="16"/>
    </row>
    <row r="14" spans="1:18" ht="15" thickBot="1" x14ac:dyDescent="0.4">
      <c r="D14" s="21"/>
      <c r="E14" s="21"/>
      <c r="F14" s="21"/>
      <c r="G14" s="21"/>
      <c r="H14" s="21"/>
      <c r="J14" s="16"/>
      <c r="K14" s="16"/>
    </row>
    <row r="15" spans="1:18" x14ac:dyDescent="0.35">
      <c r="A15" s="62" t="s">
        <v>25</v>
      </c>
      <c r="B15" s="63"/>
      <c r="C15" s="6"/>
      <c r="D15" s="16"/>
      <c r="E15" s="16"/>
      <c r="F15" s="16"/>
      <c r="G15" s="38" t="s">
        <v>30</v>
      </c>
      <c r="H15" s="39"/>
      <c r="I15" s="6"/>
      <c r="J15" s="6"/>
      <c r="K15" s="6"/>
      <c r="L15" s="6"/>
      <c r="M15" s="6"/>
      <c r="N15" s="7"/>
      <c r="O15" s="7"/>
    </row>
    <row r="16" spans="1:18" x14ac:dyDescent="0.35">
      <c r="A16" s="27" t="s">
        <v>9</v>
      </c>
      <c r="B16" s="27" t="s">
        <v>3</v>
      </c>
      <c r="C16" s="26" t="s">
        <v>15</v>
      </c>
      <c r="D16" s="28" t="s">
        <v>5</v>
      </c>
      <c r="E16" t="s">
        <v>12</v>
      </c>
      <c r="F16" s="7" t="s">
        <v>4</v>
      </c>
      <c r="G16" s="7" t="s">
        <v>6</v>
      </c>
      <c r="H16" s="7" t="s">
        <v>23</v>
      </c>
      <c r="I16" s="7"/>
      <c r="J16" s="8"/>
      <c r="L16" s="7"/>
      <c r="M16" s="7"/>
      <c r="N16" s="7"/>
      <c r="O16" s="7"/>
    </row>
    <row r="17" spans="1:15" x14ac:dyDescent="0.35">
      <c r="A17" s="29"/>
      <c r="B17" s="29"/>
      <c r="C17" s="32"/>
      <c r="D17" s="40"/>
      <c r="E17" s="1">
        <v>0</v>
      </c>
      <c r="F17" s="22">
        <f>Tabel1492[[#This Row],[Totale kosten per maand]]*Tabel1492[[#This Row],[Aantal maanden]]</f>
        <v>0</v>
      </c>
      <c r="G17" s="22" cm="1">
        <f t="array" ref="G17">_xlfn.IFS(Tabel1492[[#This Row],[Aantal maanden]]*Tabel1492[[#This Row],[FTE]]*Tabel1492[[#This Row],[Totale kosten per maand]]&lt;Tabel1492[[#This Row],[Aantal maanden]]*Tabel1492[[#This Row],[FTE]]*(46000/12),Tabel1492[[#This Row],[Aantal maanden]]*Tabel1492[[#This Row],[FTE]]*Tabel1492[[#This Row],[Totale kosten per maand]],Tabel1492[[#This Row],[Aantal maanden]]*Tabel1492[[#This Row],[FTE]]*Tabel1492[[#This Row],[Totale kosten per maand]]&gt;=Tabel1492[[#This Row],[Aantal maanden]]*Tabel1492[[#This Row],[FTE]]*(46000/12),Tabel1492[[#This Row],[Aantal maanden]]*Tabel1492[[#This Row],[FTE]]*(46000/12))</f>
        <v>0</v>
      </c>
      <c r="H17" s="30"/>
      <c r="I17" s="9"/>
      <c r="J17" s="10"/>
      <c r="K17" s="11"/>
      <c r="L17" s="12"/>
      <c r="M17" s="11"/>
      <c r="N17" s="13"/>
      <c r="O17" s="13"/>
    </row>
    <row r="18" spans="1:15" x14ac:dyDescent="0.35">
      <c r="A18" s="29"/>
      <c r="B18" s="29"/>
      <c r="C18" s="32"/>
      <c r="D18" s="40"/>
      <c r="E18" s="1">
        <v>0</v>
      </c>
      <c r="F18" s="22">
        <f>Tabel1492[[#This Row],[Totale kosten per maand]]*Tabel1492[[#This Row],[Aantal maanden]]</f>
        <v>0</v>
      </c>
      <c r="G18" s="22" cm="1">
        <f t="array" ref="G18">_xlfn.IFS(Tabel1492[[#This Row],[Aantal maanden]]*Tabel1492[[#This Row],[FTE]]*Tabel1492[[#This Row],[Totale kosten per maand]]&lt;Tabel1492[[#This Row],[Aantal maanden]]*Tabel1492[[#This Row],[FTE]]*(46000/12),Tabel1492[[#This Row],[Aantal maanden]]*Tabel1492[[#This Row],[FTE]]*Tabel1492[[#This Row],[Totale kosten per maand]],Tabel1492[[#This Row],[Aantal maanden]]*Tabel1492[[#This Row],[FTE]]*Tabel1492[[#This Row],[Totale kosten per maand]]&gt;=Tabel1492[[#This Row],[Aantal maanden]]*Tabel1492[[#This Row],[FTE]]*(46000/12),Tabel1492[[#This Row],[Aantal maanden]]*Tabel1492[[#This Row],[FTE]]*(46000/12))</f>
        <v>0</v>
      </c>
      <c r="H18" s="30"/>
      <c r="I18" s="9"/>
      <c r="J18" s="10"/>
      <c r="K18" s="11"/>
      <c r="L18" s="12"/>
      <c r="M18" s="11"/>
      <c r="N18" s="13"/>
      <c r="O18" s="13"/>
    </row>
    <row r="19" spans="1:15" x14ac:dyDescent="0.35">
      <c r="A19" s="29"/>
      <c r="B19" s="29"/>
      <c r="C19" s="32"/>
      <c r="D19" s="40"/>
      <c r="E19" s="1">
        <v>0</v>
      </c>
      <c r="F19" s="22">
        <f>Tabel1492[[#This Row],[Totale kosten per maand]]*Tabel1492[[#This Row],[Aantal maanden]]</f>
        <v>0</v>
      </c>
      <c r="G19" s="22" cm="1">
        <f t="array" ref="G19">_xlfn.IFS(Tabel1492[[#This Row],[Aantal maanden]]*Tabel1492[[#This Row],[FTE]]*Tabel1492[[#This Row],[Totale kosten per maand]]&lt;Tabel1492[[#This Row],[Aantal maanden]]*Tabel1492[[#This Row],[FTE]]*(46000/12),Tabel1492[[#This Row],[Aantal maanden]]*Tabel1492[[#This Row],[FTE]]*Tabel1492[[#This Row],[Totale kosten per maand]],Tabel1492[[#This Row],[Aantal maanden]]*Tabel1492[[#This Row],[FTE]]*Tabel1492[[#This Row],[Totale kosten per maand]]&gt;=Tabel1492[[#This Row],[Aantal maanden]]*Tabel1492[[#This Row],[FTE]]*(46000/12),Tabel1492[[#This Row],[Aantal maanden]]*Tabel1492[[#This Row],[FTE]]*(46000/12))</f>
        <v>0</v>
      </c>
      <c r="H19" s="30"/>
      <c r="I19" s="9"/>
      <c r="J19" s="10"/>
      <c r="K19" s="11"/>
      <c r="L19" s="12"/>
      <c r="M19" s="11"/>
      <c r="N19" s="13"/>
      <c r="O19" s="13"/>
    </row>
    <row r="20" spans="1:15" x14ac:dyDescent="0.35">
      <c r="A20" s="29"/>
      <c r="B20" s="29"/>
      <c r="C20" s="32"/>
      <c r="D20" s="40"/>
      <c r="E20" s="1">
        <v>0</v>
      </c>
      <c r="F20" s="22">
        <f>Tabel1492[[#This Row],[Totale kosten per maand]]*Tabel1492[[#This Row],[Aantal maanden]]</f>
        <v>0</v>
      </c>
      <c r="G20" s="22" cm="1">
        <f t="array" ref="G20">_xlfn.IFS(Tabel1492[[#This Row],[Aantal maanden]]*Tabel1492[[#This Row],[FTE]]*Tabel1492[[#This Row],[Totale kosten per maand]]&lt;Tabel1492[[#This Row],[Aantal maanden]]*Tabel1492[[#This Row],[FTE]]*(46000/12),Tabel1492[[#This Row],[Aantal maanden]]*Tabel1492[[#This Row],[FTE]]*Tabel1492[[#This Row],[Totale kosten per maand]],Tabel1492[[#This Row],[Aantal maanden]]*Tabel1492[[#This Row],[FTE]]*Tabel1492[[#This Row],[Totale kosten per maand]]&gt;=Tabel1492[[#This Row],[Aantal maanden]]*Tabel1492[[#This Row],[FTE]]*(46000/12),Tabel1492[[#This Row],[Aantal maanden]]*Tabel1492[[#This Row],[FTE]]*(46000/12))</f>
        <v>0</v>
      </c>
      <c r="H20" s="30"/>
      <c r="I20" s="9"/>
      <c r="J20" s="10"/>
      <c r="K20" s="11"/>
      <c r="L20" s="12"/>
      <c r="M20" s="11"/>
      <c r="N20" s="13"/>
      <c r="O20" s="13"/>
    </row>
    <row r="21" spans="1:15" x14ac:dyDescent="0.35">
      <c r="A21" s="29"/>
      <c r="B21" s="29"/>
      <c r="C21" s="32"/>
      <c r="D21" s="40"/>
      <c r="E21" s="1">
        <v>0</v>
      </c>
      <c r="F21" s="22">
        <f>Tabel1492[[#This Row],[Totale kosten per maand]]*Tabel1492[[#This Row],[Aantal maanden]]</f>
        <v>0</v>
      </c>
      <c r="G21" s="22" cm="1">
        <f t="array" ref="G21">_xlfn.IFS(Tabel1492[[#This Row],[Aantal maanden]]*Tabel1492[[#This Row],[FTE]]*Tabel1492[[#This Row],[Totale kosten per maand]]&lt;Tabel1492[[#This Row],[Aantal maanden]]*Tabel1492[[#This Row],[FTE]]*(46000/12),Tabel1492[[#This Row],[Aantal maanden]]*Tabel1492[[#This Row],[FTE]]*Tabel1492[[#This Row],[Totale kosten per maand]],Tabel1492[[#This Row],[Aantal maanden]]*Tabel1492[[#This Row],[FTE]]*Tabel1492[[#This Row],[Totale kosten per maand]]&gt;=Tabel1492[[#This Row],[Aantal maanden]]*Tabel1492[[#This Row],[FTE]]*(46000/12),Tabel1492[[#This Row],[Aantal maanden]]*Tabel1492[[#This Row],[FTE]]*(46000/12))</f>
        <v>0</v>
      </c>
      <c r="H21" s="30"/>
      <c r="I21" s="9"/>
      <c r="J21" s="10"/>
      <c r="K21" s="11"/>
      <c r="L21" s="12"/>
      <c r="M21" s="11"/>
      <c r="N21" s="13"/>
      <c r="O21" s="13"/>
    </row>
    <row r="22" spans="1:15" x14ac:dyDescent="0.35">
      <c r="A22" s="29"/>
      <c r="B22" s="29"/>
      <c r="C22" s="32"/>
      <c r="D22" s="40"/>
      <c r="E22" s="1">
        <v>0</v>
      </c>
      <c r="F22" s="22">
        <f>Tabel1492[[#This Row],[Totale kosten per maand]]*Tabel1492[[#This Row],[Aantal maanden]]</f>
        <v>0</v>
      </c>
      <c r="G22" s="22" cm="1">
        <f t="array" ref="G22">_xlfn.IFS(Tabel1492[[#This Row],[Aantal maanden]]*Tabel1492[[#This Row],[FTE]]*Tabel1492[[#This Row],[Totale kosten per maand]]&lt;Tabel1492[[#This Row],[Aantal maanden]]*Tabel1492[[#This Row],[FTE]]*(46000/12),Tabel1492[[#This Row],[Aantal maanden]]*Tabel1492[[#This Row],[FTE]]*Tabel1492[[#This Row],[Totale kosten per maand]],Tabel1492[[#This Row],[Aantal maanden]]*Tabel1492[[#This Row],[FTE]]*Tabel1492[[#This Row],[Totale kosten per maand]]&gt;=Tabel1492[[#This Row],[Aantal maanden]]*Tabel1492[[#This Row],[FTE]]*(46000/12),Tabel1492[[#This Row],[Aantal maanden]]*Tabel1492[[#This Row],[FTE]]*(46000/12))</f>
        <v>0</v>
      </c>
      <c r="H22" s="30"/>
      <c r="I22" s="9"/>
      <c r="J22" s="10"/>
      <c r="K22" s="11"/>
      <c r="L22" s="12"/>
      <c r="M22" s="11"/>
      <c r="N22" s="13"/>
      <c r="O22" s="13"/>
    </row>
    <row r="23" spans="1:15" x14ac:dyDescent="0.35">
      <c r="A23" s="29"/>
      <c r="B23" s="29"/>
      <c r="C23" s="32"/>
      <c r="D23" s="40"/>
      <c r="E23" s="1">
        <v>0</v>
      </c>
      <c r="F23" s="22">
        <f>Tabel1492[[#This Row],[Totale kosten per maand]]*Tabel1492[[#This Row],[Aantal maanden]]</f>
        <v>0</v>
      </c>
      <c r="G23" s="22" cm="1">
        <f t="array" ref="G23">_xlfn.IFS(Tabel1492[[#This Row],[Aantal maanden]]*Tabel1492[[#This Row],[FTE]]*Tabel1492[[#This Row],[Totale kosten per maand]]&lt;Tabel1492[[#This Row],[Aantal maanden]]*Tabel1492[[#This Row],[FTE]]*(46000/12),Tabel1492[[#This Row],[Aantal maanden]]*Tabel1492[[#This Row],[FTE]]*Tabel1492[[#This Row],[Totale kosten per maand]],Tabel1492[[#This Row],[Aantal maanden]]*Tabel1492[[#This Row],[FTE]]*Tabel1492[[#This Row],[Totale kosten per maand]]&gt;=Tabel1492[[#This Row],[Aantal maanden]]*Tabel1492[[#This Row],[FTE]]*(46000/12),Tabel1492[[#This Row],[Aantal maanden]]*Tabel1492[[#This Row],[FTE]]*(46000/12))</f>
        <v>0</v>
      </c>
      <c r="H23" s="30"/>
      <c r="I23" s="7"/>
      <c r="L23" s="14"/>
      <c r="M23" s="14"/>
      <c r="N23" s="15"/>
      <c r="O23" s="15"/>
    </row>
    <row r="24" spans="1:15" x14ac:dyDescent="0.35">
      <c r="A24" s="31"/>
      <c r="B24" s="31"/>
      <c r="C24" s="32"/>
      <c r="D24" s="18"/>
      <c r="E24" s="1">
        <v>0</v>
      </c>
      <c r="F24" s="22">
        <f>Tabel1492[[#This Row],[Totale kosten per maand]]*Tabel1492[[#This Row],[Aantal maanden]]</f>
        <v>0</v>
      </c>
      <c r="G24" s="22" cm="1">
        <f t="array" ref="G24">_xlfn.IFS(Tabel1492[[#This Row],[Aantal maanden]]*Tabel1492[[#This Row],[FTE]]*Tabel1492[[#This Row],[Totale kosten per maand]]&lt;Tabel1492[[#This Row],[Aantal maanden]]*Tabel1492[[#This Row],[FTE]]*(46000/12),Tabel1492[[#This Row],[Aantal maanden]]*Tabel1492[[#This Row],[FTE]]*Tabel1492[[#This Row],[Totale kosten per maand]],Tabel1492[[#This Row],[Aantal maanden]]*Tabel1492[[#This Row],[FTE]]*Tabel1492[[#This Row],[Totale kosten per maand]]&gt;=Tabel1492[[#This Row],[Aantal maanden]]*Tabel1492[[#This Row],[FTE]]*(46000/12),Tabel1492[[#This Row],[Aantal maanden]]*Tabel1492[[#This Row],[FTE]]*(46000/12))</f>
        <v>0</v>
      </c>
      <c r="H24" s="30"/>
      <c r="I24" s="7"/>
      <c r="L24" s="14"/>
      <c r="M24" s="14"/>
      <c r="N24" s="15"/>
      <c r="O24" s="15"/>
    </row>
    <row r="25" spans="1:15" x14ac:dyDescent="0.35">
      <c r="A25" s="31"/>
      <c r="B25" s="31"/>
      <c r="C25" s="32"/>
      <c r="D25" s="18"/>
      <c r="E25" s="1">
        <v>0</v>
      </c>
      <c r="F25" s="22">
        <f>Tabel1492[[#This Row],[Totale kosten per maand]]*Tabel1492[[#This Row],[Aantal maanden]]</f>
        <v>0</v>
      </c>
      <c r="G25" s="22" cm="1">
        <f t="array" ref="G25">_xlfn.IFS(Tabel1492[[#This Row],[Aantal maanden]]*Tabel1492[[#This Row],[FTE]]*Tabel1492[[#This Row],[Totale kosten per maand]]&lt;Tabel1492[[#This Row],[Aantal maanden]]*Tabel1492[[#This Row],[FTE]]*(46000/12),Tabel1492[[#This Row],[Aantal maanden]]*Tabel1492[[#This Row],[FTE]]*Tabel1492[[#This Row],[Totale kosten per maand]],Tabel1492[[#This Row],[Aantal maanden]]*Tabel1492[[#This Row],[FTE]]*Tabel1492[[#This Row],[Totale kosten per maand]]&gt;=Tabel1492[[#This Row],[Aantal maanden]]*Tabel1492[[#This Row],[FTE]]*(46000/12),Tabel1492[[#This Row],[Aantal maanden]]*Tabel1492[[#This Row],[FTE]]*(46000/12))</f>
        <v>0</v>
      </c>
      <c r="H25" s="30"/>
      <c r="I25" s="7"/>
      <c r="L25" s="14"/>
      <c r="M25" s="14"/>
      <c r="N25" s="15"/>
      <c r="O25" s="15"/>
    </row>
    <row r="26" spans="1:15" x14ac:dyDescent="0.35">
      <c r="A26" s="31"/>
      <c r="B26" s="31"/>
      <c r="C26" s="32"/>
      <c r="D26" s="18"/>
      <c r="E26" s="1">
        <v>0</v>
      </c>
      <c r="F26" s="22">
        <f>Tabel1492[[#This Row],[Totale kosten per maand]]*Tabel1492[[#This Row],[Aantal maanden]]</f>
        <v>0</v>
      </c>
      <c r="G26" s="22" cm="1">
        <f t="array" ref="G26">_xlfn.IFS(Tabel1492[[#This Row],[Aantal maanden]]*Tabel1492[[#This Row],[FTE]]*Tabel1492[[#This Row],[Totale kosten per maand]]&lt;Tabel1492[[#This Row],[Aantal maanden]]*Tabel1492[[#This Row],[FTE]]*(46000/12),Tabel1492[[#This Row],[Aantal maanden]]*Tabel1492[[#This Row],[FTE]]*Tabel1492[[#This Row],[Totale kosten per maand]],Tabel1492[[#This Row],[Aantal maanden]]*Tabel1492[[#This Row],[FTE]]*Tabel1492[[#This Row],[Totale kosten per maand]]&gt;=Tabel1492[[#This Row],[Aantal maanden]]*Tabel1492[[#This Row],[FTE]]*(46000/12),Tabel1492[[#This Row],[Aantal maanden]]*Tabel1492[[#This Row],[FTE]]*(46000/12))</f>
        <v>0</v>
      </c>
      <c r="H26" s="30"/>
      <c r="I26" s="7"/>
      <c r="L26" s="14"/>
      <c r="M26" s="14"/>
      <c r="N26" s="15"/>
      <c r="O26" s="15"/>
    </row>
    <row r="27" spans="1:15" x14ac:dyDescent="0.35">
      <c r="A27" s="31"/>
      <c r="B27" s="31"/>
      <c r="C27" s="32"/>
      <c r="D27" s="18"/>
      <c r="E27" s="1">
        <v>0</v>
      </c>
      <c r="F27" s="22">
        <f>Tabel1492[[#This Row],[Totale kosten per maand]]*Tabel1492[[#This Row],[Aantal maanden]]</f>
        <v>0</v>
      </c>
      <c r="G27" s="22" cm="1">
        <f t="array" ref="G27">_xlfn.IFS(Tabel1492[[#This Row],[Aantal maanden]]*Tabel1492[[#This Row],[FTE]]*Tabel1492[[#This Row],[Totale kosten per maand]]&lt;Tabel1492[[#This Row],[Aantal maanden]]*Tabel1492[[#This Row],[FTE]]*(46000/12),Tabel1492[[#This Row],[Aantal maanden]]*Tabel1492[[#This Row],[FTE]]*Tabel1492[[#This Row],[Totale kosten per maand]],Tabel1492[[#This Row],[Aantal maanden]]*Tabel1492[[#This Row],[FTE]]*Tabel1492[[#This Row],[Totale kosten per maand]]&gt;=Tabel1492[[#This Row],[Aantal maanden]]*Tabel1492[[#This Row],[FTE]]*(46000/12),Tabel1492[[#This Row],[Aantal maanden]]*Tabel1492[[#This Row],[FTE]]*(46000/12))</f>
        <v>0</v>
      </c>
      <c r="H27" s="30"/>
      <c r="I27" s="7"/>
      <c r="L27" s="14"/>
      <c r="M27" s="14"/>
      <c r="N27" s="15"/>
      <c r="O27" s="15"/>
    </row>
    <row r="28" spans="1:15" x14ac:dyDescent="0.35">
      <c r="A28" s="31"/>
      <c r="B28" s="31"/>
      <c r="C28" s="32"/>
      <c r="D28" s="18"/>
      <c r="E28" s="1">
        <v>0</v>
      </c>
      <c r="F28" s="22">
        <f>Tabel1492[[#This Row],[Totale kosten per maand]]*Tabel1492[[#This Row],[Aantal maanden]]</f>
        <v>0</v>
      </c>
      <c r="G28" s="22" cm="1">
        <f t="array" ref="G28">_xlfn.IFS(Tabel1492[[#This Row],[Aantal maanden]]*Tabel1492[[#This Row],[FTE]]*Tabel1492[[#This Row],[Totale kosten per maand]]&lt;Tabel1492[[#This Row],[Aantal maanden]]*Tabel1492[[#This Row],[FTE]]*(46000/12),Tabel1492[[#This Row],[Aantal maanden]]*Tabel1492[[#This Row],[FTE]]*Tabel1492[[#This Row],[Totale kosten per maand]],Tabel1492[[#This Row],[Aantal maanden]]*Tabel1492[[#This Row],[FTE]]*Tabel1492[[#This Row],[Totale kosten per maand]]&gt;=Tabel1492[[#This Row],[Aantal maanden]]*Tabel1492[[#This Row],[FTE]]*(46000/12),Tabel1492[[#This Row],[Aantal maanden]]*Tabel1492[[#This Row],[FTE]]*(46000/12))</f>
        <v>0</v>
      </c>
      <c r="H28" s="30"/>
      <c r="I28" s="7"/>
      <c r="L28" s="14"/>
      <c r="M28" s="14"/>
      <c r="N28" s="15"/>
      <c r="O28" s="15"/>
    </row>
    <row r="29" spans="1:15" x14ac:dyDescent="0.35">
      <c r="A29" s="31"/>
      <c r="B29" s="31"/>
      <c r="C29" s="32"/>
      <c r="D29" s="18"/>
      <c r="E29" s="1">
        <v>0</v>
      </c>
      <c r="F29" s="22">
        <f>Tabel1492[[#This Row],[Totale kosten per maand]]*Tabel1492[[#This Row],[Aantal maanden]]</f>
        <v>0</v>
      </c>
      <c r="G29" s="22" cm="1">
        <f t="array" ref="G29">_xlfn.IFS(Tabel1492[[#This Row],[Aantal maanden]]*Tabel1492[[#This Row],[FTE]]*Tabel1492[[#This Row],[Totale kosten per maand]]&lt;Tabel1492[[#This Row],[Aantal maanden]]*Tabel1492[[#This Row],[FTE]]*(46000/12),Tabel1492[[#This Row],[Aantal maanden]]*Tabel1492[[#This Row],[FTE]]*Tabel1492[[#This Row],[Totale kosten per maand]],Tabel1492[[#This Row],[Aantal maanden]]*Tabel1492[[#This Row],[FTE]]*Tabel1492[[#This Row],[Totale kosten per maand]]&gt;=Tabel1492[[#This Row],[Aantal maanden]]*Tabel1492[[#This Row],[FTE]]*(46000/12),Tabel1492[[#This Row],[Aantal maanden]]*Tabel1492[[#This Row],[FTE]]*(46000/12))</f>
        <v>0</v>
      </c>
      <c r="H29" s="30"/>
      <c r="I29" s="7"/>
      <c r="L29" s="14"/>
      <c r="M29" s="14"/>
      <c r="N29" s="15"/>
      <c r="O29" s="15"/>
    </row>
    <row r="30" spans="1:15" x14ac:dyDescent="0.35">
      <c r="A30" s="31"/>
      <c r="B30" s="31"/>
      <c r="C30" s="34"/>
      <c r="D30" s="35"/>
      <c r="E30" s="1">
        <v>0</v>
      </c>
      <c r="F30" s="22">
        <f>Tabel1492[[#This Row],[Totale kosten per maand]]*Tabel1492[[#This Row],[Aantal maanden]]</f>
        <v>0</v>
      </c>
      <c r="G30" s="22" cm="1">
        <f t="array" ref="G30">_xlfn.IFS(Tabel1492[[#This Row],[Aantal maanden]]*Tabel1492[[#This Row],[FTE]]*Tabel1492[[#This Row],[Totale kosten per maand]]&lt;Tabel1492[[#This Row],[Aantal maanden]]*Tabel1492[[#This Row],[FTE]]*(46000/12),Tabel1492[[#This Row],[Aantal maanden]]*Tabel1492[[#This Row],[FTE]]*Tabel1492[[#This Row],[Totale kosten per maand]],Tabel1492[[#This Row],[Aantal maanden]]*Tabel1492[[#This Row],[FTE]]*Tabel1492[[#This Row],[Totale kosten per maand]]&gt;=Tabel1492[[#This Row],[Aantal maanden]]*Tabel1492[[#This Row],[FTE]]*(46000/12),Tabel1492[[#This Row],[Aantal maanden]]*Tabel1492[[#This Row],[FTE]]*(46000/12))</f>
        <v>0</v>
      </c>
      <c r="H30" s="30"/>
      <c r="I30" s="7"/>
      <c r="L30" s="14"/>
      <c r="M30" s="14"/>
      <c r="N30" s="15"/>
      <c r="O30" s="15"/>
    </row>
    <row r="31" spans="1:15" ht="15" thickBot="1" x14ac:dyDescent="0.4">
      <c r="A31" s="41" t="s">
        <v>27</v>
      </c>
      <c r="B31" s="41"/>
      <c r="C31" s="42"/>
      <c r="D31" s="43"/>
      <c r="E31" s="43"/>
      <c r="F31" s="44">
        <f>SUBTOTAL(109,Tabel1492[Totale kosten])</f>
        <v>0</v>
      </c>
      <c r="G31" s="37">
        <f>SUBTOTAL(109,Tabel1492[Bijdrage SVDJ])</f>
        <v>0</v>
      </c>
      <c r="H31" s="36"/>
      <c r="I31" s="7"/>
      <c r="L31" s="14"/>
      <c r="M31" s="14"/>
      <c r="N31" s="15"/>
      <c r="O31" s="15"/>
    </row>
    <row r="32" spans="1:15" x14ac:dyDescent="0.35">
      <c r="C32" s="24"/>
      <c r="D32" s="9"/>
      <c r="E32" s="25"/>
      <c r="F32" s="11"/>
      <c r="G32" s="11"/>
      <c r="H32" s="15"/>
      <c r="I32" s="7"/>
      <c r="L32" s="14"/>
      <c r="M32" s="14"/>
      <c r="N32" s="15"/>
      <c r="O32" s="15"/>
    </row>
    <row r="33" spans="1:8" ht="15" thickBot="1" x14ac:dyDescent="0.4">
      <c r="C33" s="24"/>
      <c r="D33" s="9"/>
      <c r="E33" s="25"/>
      <c r="F33" s="11"/>
      <c r="G33" s="11"/>
      <c r="H33" s="15"/>
    </row>
    <row r="34" spans="1:8" x14ac:dyDescent="0.35">
      <c r="A34" s="62" t="s">
        <v>26</v>
      </c>
      <c r="B34" s="63"/>
      <c r="C34" s="6"/>
      <c r="D34" s="6"/>
      <c r="E34" s="6"/>
      <c r="F34" s="6"/>
      <c r="G34" s="6"/>
    </row>
    <row r="35" spans="1:8" x14ac:dyDescent="0.35">
      <c r="A35" s="27" t="s">
        <v>9</v>
      </c>
      <c r="B35" s="27" t="s">
        <v>3</v>
      </c>
      <c r="C35" s="26" t="s">
        <v>16</v>
      </c>
      <c r="D35" s="28" t="s">
        <v>19</v>
      </c>
      <c r="E35" t="s">
        <v>17</v>
      </c>
      <c r="F35" s="7" t="s">
        <v>6</v>
      </c>
      <c r="G35" s="7" t="s">
        <v>24</v>
      </c>
    </row>
    <row r="36" spans="1:8" x14ac:dyDescent="0.35">
      <c r="A36" s="29"/>
      <c r="B36" s="29"/>
      <c r="C36" s="35"/>
      <c r="D36" s="19">
        <v>0</v>
      </c>
      <c r="E36" s="1">
        <f>Tabel1458124[[#This Row],[Totaal uren jaar]]*Tabel1458124[[#This Row],[Uurtarief]]</f>
        <v>0</v>
      </c>
      <c r="F36" s="45" cm="1">
        <f t="array" ref="F36">_xlfn.IFS(AND(Tabel1458124[[#This Row],[Uurtarief]]&lt;=36,Tabel1458124[[#This Row],[Totale kosten jaar]]&lt;=46000),Tabel1458124[[#This Row],[Totaal uren jaar]]*Tabel1458124[[#This Row],[Uurtarief]],AND(Tabel1458124[[#This Row],[Uurtarief]]&gt;36,Tabel1458124[[#This Row],[Totale kosten jaar]]&lt;=46000),Tabel1458124[[#This Row],[Totaal uren jaar]]*36,AND(Tabel1458124[[#This Row],[Uurtarief]]&gt;36,Tabel1458124[[#This Row],[Totale kosten jaar]]&gt;46000,Tabel1458124[[#This Row],[Totaal uren jaar]]*36&lt;=46000),Tabel1458124[[#This Row],[Totaal uren jaar]]*36,AND(Tabel1458124[[#This Row],[Uurtarief]]&gt;36,Tabel1458124[[#This Row],[Totale kosten jaar]]&gt;46000,Tabel1458124[[#This Row],[Totaal uren jaar]]*36&gt;46000),46000)</f>
        <v>0</v>
      </c>
      <c r="G36" s="30"/>
    </row>
    <row r="37" spans="1:8" x14ac:dyDescent="0.35">
      <c r="A37" s="29"/>
      <c r="B37" s="29"/>
      <c r="C37" s="35"/>
      <c r="D37" s="19">
        <v>0</v>
      </c>
      <c r="E37" s="1">
        <f>Tabel1458124[[#This Row],[Totaal uren jaar]]*Tabel1458124[[#This Row],[Uurtarief]]</f>
        <v>0</v>
      </c>
      <c r="F37" s="45" cm="1">
        <f t="array" ref="F37">_xlfn.IFS(AND(Tabel1458124[[#This Row],[Uurtarief]]&lt;=36,Tabel1458124[[#This Row],[Totale kosten jaar]]&lt;=46000),Tabel1458124[[#This Row],[Totaal uren jaar]]*Tabel1458124[[#This Row],[Uurtarief]],AND(Tabel1458124[[#This Row],[Uurtarief]]&gt;36,Tabel1458124[[#This Row],[Totale kosten jaar]]&lt;=46000),Tabel1458124[[#This Row],[Totaal uren jaar]]*36,AND(Tabel1458124[[#This Row],[Uurtarief]]&gt;36,Tabel1458124[[#This Row],[Totale kosten jaar]]&gt;46000,Tabel1458124[[#This Row],[Totaal uren jaar]]*36&lt;=46000),Tabel1458124[[#This Row],[Totaal uren jaar]]*36,AND(Tabel1458124[[#This Row],[Uurtarief]]&gt;36,Tabel1458124[[#This Row],[Totale kosten jaar]]&gt;46000,Tabel1458124[[#This Row],[Totaal uren jaar]]*36&gt;46000),46000)</f>
        <v>0</v>
      </c>
      <c r="G37" s="30"/>
    </row>
    <row r="38" spans="1:8" x14ac:dyDescent="0.35">
      <c r="A38" s="29"/>
      <c r="B38" s="29"/>
      <c r="C38" s="35"/>
      <c r="D38" s="19">
        <v>0</v>
      </c>
      <c r="E38" s="1">
        <f>Tabel1458124[[#This Row],[Totaal uren jaar]]*Tabel1458124[[#This Row],[Uurtarief]]</f>
        <v>0</v>
      </c>
      <c r="F38" s="45" cm="1">
        <f t="array" ref="F38">_xlfn.IFS(AND(Tabel1458124[[#This Row],[Uurtarief]]&lt;=36,Tabel1458124[[#This Row],[Totale kosten jaar]]&lt;=46000),Tabel1458124[[#This Row],[Totaal uren jaar]]*Tabel1458124[[#This Row],[Uurtarief]],AND(Tabel1458124[[#This Row],[Uurtarief]]&gt;36,Tabel1458124[[#This Row],[Totale kosten jaar]]&lt;=46000),Tabel1458124[[#This Row],[Totaal uren jaar]]*36,AND(Tabel1458124[[#This Row],[Uurtarief]]&gt;36,Tabel1458124[[#This Row],[Totale kosten jaar]]&gt;46000,Tabel1458124[[#This Row],[Totaal uren jaar]]*36&lt;=46000),Tabel1458124[[#This Row],[Totaal uren jaar]]*36,AND(Tabel1458124[[#This Row],[Uurtarief]]&gt;36,Tabel1458124[[#This Row],[Totale kosten jaar]]&gt;46000,Tabel1458124[[#This Row],[Totaal uren jaar]]*36&gt;46000),46000)</f>
        <v>0</v>
      </c>
      <c r="G38" s="30"/>
    </row>
    <row r="39" spans="1:8" x14ac:dyDescent="0.35">
      <c r="A39" s="29"/>
      <c r="B39" s="29"/>
      <c r="C39" s="35"/>
      <c r="D39" s="19">
        <v>0</v>
      </c>
      <c r="E39" s="1">
        <f>Tabel1458124[[#This Row],[Totaal uren jaar]]*Tabel1458124[[#This Row],[Uurtarief]]</f>
        <v>0</v>
      </c>
      <c r="F39" s="45" cm="1">
        <f t="array" ref="F39">_xlfn.IFS(AND(Tabel1458124[[#This Row],[Uurtarief]]&lt;=36,Tabel1458124[[#This Row],[Totale kosten jaar]]&lt;=46000),Tabel1458124[[#This Row],[Totaal uren jaar]]*Tabel1458124[[#This Row],[Uurtarief]],AND(Tabel1458124[[#This Row],[Uurtarief]]&gt;36,Tabel1458124[[#This Row],[Totale kosten jaar]]&lt;=46000),Tabel1458124[[#This Row],[Totaal uren jaar]]*36,AND(Tabel1458124[[#This Row],[Uurtarief]]&gt;36,Tabel1458124[[#This Row],[Totale kosten jaar]]&gt;46000,Tabel1458124[[#This Row],[Totaal uren jaar]]*36&lt;=46000),Tabel1458124[[#This Row],[Totaal uren jaar]]*36,AND(Tabel1458124[[#This Row],[Uurtarief]]&gt;36,Tabel1458124[[#This Row],[Totale kosten jaar]]&gt;46000,Tabel1458124[[#This Row],[Totaal uren jaar]]*36&gt;46000),46000)</f>
        <v>0</v>
      </c>
      <c r="G39" s="30"/>
    </row>
    <row r="40" spans="1:8" x14ac:dyDescent="0.35">
      <c r="A40" s="29"/>
      <c r="B40" s="29"/>
      <c r="C40" s="35"/>
      <c r="D40" s="19">
        <v>0</v>
      </c>
      <c r="E40" s="1">
        <f>Tabel1458124[[#This Row],[Totaal uren jaar]]*Tabel1458124[[#This Row],[Uurtarief]]</f>
        <v>0</v>
      </c>
      <c r="F40" s="45" cm="1">
        <f t="array" ref="F40">_xlfn.IFS(AND(Tabel1458124[[#This Row],[Uurtarief]]&lt;=36,Tabel1458124[[#This Row],[Totale kosten jaar]]&lt;=46000),Tabel1458124[[#This Row],[Totaal uren jaar]]*Tabel1458124[[#This Row],[Uurtarief]],AND(Tabel1458124[[#This Row],[Uurtarief]]&gt;36,Tabel1458124[[#This Row],[Totale kosten jaar]]&lt;=46000),Tabel1458124[[#This Row],[Totaal uren jaar]]*36,AND(Tabel1458124[[#This Row],[Uurtarief]]&gt;36,Tabel1458124[[#This Row],[Totale kosten jaar]]&gt;46000,Tabel1458124[[#This Row],[Totaal uren jaar]]*36&lt;=46000),Tabel1458124[[#This Row],[Totaal uren jaar]]*36,AND(Tabel1458124[[#This Row],[Uurtarief]]&gt;36,Tabel1458124[[#This Row],[Totale kosten jaar]]&gt;46000,Tabel1458124[[#This Row],[Totaal uren jaar]]*36&gt;46000),46000)</f>
        <v>0</v>
      </c>
      <c r="G40" s="30"/>
    </row>
    <row r="41" spans="1:8" x14ac:dyDescent="0.35">
      <c r="A41" s="29"/>
      <c r="B41" s="29"/>
      <c r="C41" s="35"/>
      <c r="D41" s="19">
        <v>0</v>
      </c>
      <c r="E41" s="1">
        <f>Tabel1458124[[#This Row],[Totaal uren jaar]]*Tabel1458124[[#This Row],[Uurtarief]]</f>
        <v>0</v>
      </c>
      <c r="F41" s="45" cm="1">
        <f t="array" ref="F41">_xlfn.IFS(AND(Tabel1458124[[#This Row],[Uurtarief]]&lt;=36,Tabel1458124[[#This Row],[Totale kosten jaar]]&lt;=46000),Tabel1458124[[#This Row],[Totaal uren jaar]]*Tabel1458124[[#This Row],[Uurtarief]],AND(Tabel1458124[[#This Row],[Uurtarief]]&gt;36,Tabel1458124[[#This Row],[Totale kosten jaar]]&lt;=46000),Tabel1458124[[#This Row],[Totaal uren jaar]]*36,AND(Tabel1458124[[#This Row],[Uurtarief]]&gt;36,Tabel1458124[[#This Row],[Totale kosten jaar]]&gt;46000,Tabel1458124[[#This Row],[Totaal uren jaar]]*36&lt;=46000),Tabel1458124[[#This Row],[Totaal uren jaar]]*36,AND(Tabel1458124[[#This Row],[Uurtarief]]&gt;36,Tabel1458124[[#This Row],[Totale kosten jaar]]&gt;46000,Tabel1458124[[#This Row],[Totaal uren jaar]]*36&gt;46000),46000)</f>
        <v>0</v>
      </c>
      <c r="G41" s="30"/>
    </row>
    <row r="42" spans="1:8" x14ac:dyDescent="0.35">
      <c r="A42" s="29"/>
      <c r="B42" s="29"/>
      <c r="C42" s="35"/>
      <c r="D42" s="19">
        <v>0</v>
      </c>
      <c r="E42" s="1">
        <f>Tabel1458124[[#This Row],[Totaal uren jaar]]*Tabel1458124[[#This Row],[Uurtarief]]</f>
        <v>0</v>
      </c>
      <c r="F42" s="45" cm="1">
        <f t="array" ref="F42">_xlfn.IFS(AND(Tabel1458124[[#This Row],[Uurtarief]]&lt;=36,Tabel1458124[[#This Row],[Totale kosten jaar]]&lt;=46000),Tabel1458124[[#This Row],[Totaal uren jaar]]*Tabel1458124[[#This Row],[Uurtarief]],AND(Tabel1458124[[#This Row],[Uurtarief]]&gt;36,Tabel1458124[[#This Row],[Totale kosten jaar]]&lt;=46000),Tabel1458124[[#This Row],[Totaal uren jaar]]*36,AND(Tabel1458124[[#This Row],[Uurtarief]]&gt;36,Tabel1458124[[#This Row],[Totale kosten jaar]]&gt;46000,Tabel1458124[[#This Row],[Totaal uren jaar]]*36&lt;=46000),Tabel1458124[[#This Row],[Totaal uren jaar]]*36,AND(Tabel1458124[[#This Row],[Uurtarief]]&gt;36,Tabel1458124[[#This Row],[Totale kosten jaar]]&gt;46000,Tabel1458124[[#This Row],[Totaal uren jaar]]*36&gt;46000),46000)</f>
        <v>0</v>
      </c>
      <c r="G42" s="30"/>
    </row>
    <row r="43" spans="1:8" x14ac:dyDescent="0.35">
      <c r="A43" s="31"/>
      <c r="B43" s="31"/>
      <c r="C43" s="35"/>
      <c r="D43" s="19">
        <v>0</v>
      </c>
      <c r="E43" s="1">
        <f>Tabel1458124[[#This Row],[Totaal uren jaar]]*Tabel1458124[[#This Row],[Uurtarief]]</f>
        <v>0</v>
      </c>
      <c r="F43" s="22" cm="1">
        <f t="array" ref="F43">_xlfn.IFS(AND(Tabel1458124[[#This Row],[Uurtarief]]&lt;=36,Tabel1458124[[#This Row],[Totale kosten jaar]]&lt;=46000),Tabel1458124[[#This Row],[Totaal uren jaar]]*Tabel1458124[[#This Row],[Uurtarief]],AND(Tabel1458124[[#This Row],[Uurtarief]]&gt;36,Tabel1458124[[#This Row],[Totale kosten jaar]]&lt;=46000),Tabel1458124[[#This Row],[Totaal uren jaar]]*36,AND(Tabel1458124[[#This Row],[Uurtarief]]&gt;36,Tabel1458124[[#This Row],[Totale kosten jaar]]&gt;46000,Tabel1458124[[#This Row],[Totaal uren jaar]]*36&lt;=46000),Tabel1458124[[#This Row],[Totaal uren jaar]]*36,AND(Tabel1458124[[#This Row],[Uurtarief]]&gt;36,Tabel1458124[[#This Row],[Totale kosten jaar]]&gt;46000,Tabel1458124[[#This Row],[Totaal uren jaar]]*36&gt;46000),46000)</f>
        <v>0</v>
      </c>
      <c r="G43" s="30"/>
    </row>
    <row r="44" spans="1:8" x14ac:dyDescent="0.35">
      <c r="A44" s="31"/>
      <c r="B44" s="31"/>
      <c r="C44" s="35"/>
      <c r="D44" s="19">
        <v>0</v>
      </c>
      <c r="E44" s="1">
        <f>Tabel1458124[[#This Row],[Totaal uren jaar]]*Tabel1458124[[#This Row],[Uurtarief]]</f>
        <v>0</v>
      </c>
      <c r="F44" s="22" cm="1">
        <f t="array" ref="F44">_xlfn.IFS(AND(Tabel1458124[[#This Row],[Uurtarief]]&lt;=36,Tabel1458124[[#This Row],[Totale kosten jaar]]&lt;=46000),Tabel1458124[[#This Row],[Totaal uren jaar]]*Tabel1458124[[#This Row],[Uurtarief]],AND(Tabel1458124[[#This Row],[Uurtarief]]&gt;36,Tabel1458124[[#This Row],[Totale kosten jaar]]&lt;=46000),Tabel1458124[[#This Row],[Totaal uren jaar]]*36,AND(Tabel1458124[[#This Row],[Uurtarief]]&gt;36,Tabel1458124[[#This Row],[Totale kosten jaar]]&gt;46000,Tabel1458124[[#This Row],[Totaal uren jaar]]*36&lt;=46000),Tabel1458124[[#This Row],[Totaal uren jaar]]*36,AND(Tabel1458124[[#This Row],[Uurtarief]]&gt;36,Tabel1458124[[#This Row],[Totale kosten jaar]]&gt;46000,Tabel1458124[[#This Row],[Totaal uren jaar]]*36&gt;46000),46000)</f>
        <v>0</v>
      </c>
      <c r="G44" s="30"/>
    </row>
    <row r="45" spans="1:8" x14ac:dyDescent="0.35">
      <c r="A45" s="31"/>
      <c r="B45" s="31"/>
      <c r="C45" s="35"/>
      <c r="D45" s="19">
        <v>0</v>
      </c>
      <c r="E45" s="1">
        <f>Tabel1458124[[#This Row],[Totaal uren jaar]]*Tabel1458124[[#This Row],[Uurtarief]]</f>
        <v>0</v>
      </c>
      <c r="F45" s="22" cm="1">
        <f t="array" ref="F45">_xlfn.IFS(AND(Tabel1458124[[#This Row],[Uurtarief]]&lt;=36,Tabel1458124[[#This Row],[Totale kosten jaar]]&lt;=46000),Tabel1458124[[#This Row],[Totaal uren jaar]]*Tabel1458124[[#This Row],[Uurtarief]],AND(Tabel1458124[[#This Row],[Uurtarief]]&gt;36,Tabel1458124[[#This Row],[Totale kosten jaar]]&lt;=46000),Tabel1458124[[#This Row],[Totaal uren jaar]]*36,AND(Tabel1458124[[#This Row],[Uurtarief]]&gt;36,Tabel1458124[[#This Row],[Totale kosten jaar]]&gt;46000,Tabel1458124[[#This Row],[Totaal uren jaar]]*36&lt;=46000),Tabel1458124[[#This Row],[Totaal uren jaar]]*36,AND(Tabel1458124[[#This Row],[Uurtarief]]&gt;36,Tabel1458124[[#This Row],[Totale kosten jaar]]&gt;46000,Tabel1458124[[#This Row],[Totaal uren jaar]]*36&gt;46000),46000)</f>
        <v>0</v>
      </c>
      <c r="G45" s="30"/>
    </row>
    <row r="46" spans="1:8" x14ac:dyDescent="0.35">
      <c r="A46" s="31"/>
      <c r="B46" s="31"/>
      <c r="C46" s="35"/>
      <c r="D46" s="19">
        <v>0</v>
      </c>
      <c r="E46" s="1">
        <f>Tabel1458124[[#This Row],[Totaal uren jaar]]*Tabel1458124[[#This Row],[Uurtarief]]</f>
        <v>0</v>
      </c>
      <c r="F46" s="22" cm="1">
        <f t="array" ref="F46">_xlfn.IFS(AND(Tabel1458124[[#This Row],[Uurtarief]]&lt;=36,Tabel1458124[[#This Row],[Totale kosten jaar]]&lt;=46000),Tabel1458124[[#This Row],[Totaal uren jaar]]*Tabel1458124[[#This Row],[Uurtarief]],AND(Tabel1458124[[#This Row],[Uurtarief]]&gt;36,Tabel1458124[[#This Row],[Totale kosten jaar]]&lt;=46000),Tabel1458124[[#This Row],[Totaal uren jaar]]*36,AND(Tabel1458124[[#This Row],[Uurtarief]]&gt;36,Tabel1458124[[#This Row],[Totale kosten jaar]]&gt;46000,Tabel1458124[[#This Row],[Totaal uren jaar]]*36&lt;=46000),Tabel1458124[[#This Row],[Totaal uren jaar]]*36,AND(Tabel1458124[[#This Row],[Uurtarief]]&gt;36,Tabel1458124[[#This Row],[Totale kosten jaar]]&gt;46000,Tabel1458124[[#This Row],[Totaal uren jaar]]*36&gt;46000),46000)</f>
        <v>0</v>
      </c>
      <c r="G46" s="30"/>
    </row>
    <row r="47" spans="1:8" x14ac:dyDescent="0.35">
      <c r="A47" s="31"/>
      <c r="B47" s="31"/>
      <c r="C47" s="35"/>
      <c r="D47" s="19">
        <v>0</v>
      </c>
      <c r="E47" s="1">
        <f>Tabel1458124[[#This Row],[Totaal uren jaar]]*Tabel1458124[[#This Row],[Uurtarief]]</f>
        <v>0</v>
      </c>
      <c r="F47" s="22" cm="1">
        <f t="array" ref="F47">_xlfn.IFS(AND(Tabel1458124[[#This Row],[Uurtarief]]&lt;=36,Tabel1458124[[#This Row],[Totale kosten jaar]]&lt;=46000),Tabel1458124[[#This Row],[Totaal uren jaar]]*Tabel1458124[[#This Row],[Uurtarief]],AND(Tabel1458124[[#This Row],[Uurtarief]]&gt;36,Tabel1458124[[#This Row],[Totale kosten jaar]]&lt;=46000),Tabel1458124[[#This Row],[Totaal uren jaar]]*36,AND(Tabel1458124[[#This Row],[Uurtarief]]&gt;36,Tabel1458124[[#This Row],[Totale kosten jaar]]&gt;46000,Tabel1458124[[#This Row],[Totaal uren jaar]]*36&lt;=46000),Tabel1458124[[#This Row],[Totaal uren jaar]]*36,AND(Tabel1458124[[#This Row],[Uurtarief]]&gt;36,Tabel1458124[[#This Row],[Totale kosten jaar]]&gt;46000,Tabel1458124[[#This Row],[Totaal uren jaar]]*36&gt;46000),46000)</f>
        <v>0</v>
      </c>
      <c r="G47" s="30"/>
    </row>
    <row r="48" spans="1:8" x14ac:dyDescent="0.35">
      <c r="A48" s="31"/>
      <c r="B48" s="31"/>
      <c r="C48" s="35"/>
      <c r="D48" s="19">
        <v>0</v>
      </c>
      <c r="E48" s="1">
        <f>Tabel1458124[[#This Row],[Totaal uren jaar]]*Tabel1458124[[#This Row],[Uurtarief]]</f>
        <v>0</v>
      </c>
      <c r="F48" s="22" cm="1">
        <f t="array" ref="F48">_xlfn.IFS(AND(Tabel1458124[[#This Row],[Uurtarief]]&lt;=36,Tabel1458124[[#This Row],[Totale kosten jaar]]&lt;=46000),Tabel1458124[[#This Row],[Totaal uren jaar]]*Tabel1458124[[#This Row],[Uurtarief]],AND(Tabel1458124[[#This Row],[Uurtarief]]&gt;36,Tabel1458124[[#This Row],[Totale kosten jaar]]&lt;=46000),Tabel1458124[[#This Row],[Totaal uren jaar]]*36,AND(Tabel1458124[[#This Row],[Uurtarief]]&gt;36,Tabel1458124[[#This Row],[Totale kosten jaar]]&gt;46000,Tabel1458124[[#This Row],[Totaal uren jaar]]*36&lt;=46000),Tabel1458124[[#This Row],[Totaal uren jaar]]*36,AND(Tabel1458124[[#This Row],[Uurtarief]]&gt;36,Tabel1458124[[#This Row],[Totale kosten jaar]]&gt;46000,Tabel1458124[[#This Row],[Totaal uren jaar]]*36&gt;46000),46000)</f>
        <v>0</v>
      </c>
      <c r="G48" s="30"/>
    </row>
    <row r="49" spans="1:7" x14ac:dyDescent="0.35">
      <c r="A49" s="31"/>
      <c r="B49" s="31"/>
      <c r="C49" s="32"/>
      <c r="D49" s="19"/>
      <c r="E49" s="33"/>
      <c r="F49" s="22"/>
      <c r="G49" s="30"/>
    </row>
    <row r="50" spans="1:7" ht="15" thickBot="1" x14ac:dyDescent="0.4">
      <c r="A50" s="41" t="s">
        <v>27</v>
      </c>
      <c r="B50" s="41"/>
      <c r="C50" s="42"/>
      <c r="D50" s="43"/>
      <c r="E50" s="46">
        <f>SUBTOTAL(109,Tabel1458124[Totale kosten jaar])</f>
        <v>0</v>
      </c>
      <c r="F50" s="37">
        <f>SUBTOTAL(109,Tabel1458124[Bijdrage SVDJ])</f>
        <v>0</v>
      </c>
      <c r="G50" s="36"/>
    </row>
    <row r="53" spans="1:7" ht="15" thickBot="1" x14ac:dyDescent="0.4"/>
    <row r="54" spans="1:7" ht="15.5" thickTop="1" thickBot="1" x14ac:dyDescent="0.4">
      <c r="D54" s="47" t="s">
        <v>20</v>
      </c>
      <c r="E54" s="48"/>
      <c r="F54" s="20">
        <f>Tabel1492[[#Totals],[Totale kosten]]+Tabel1458124[[#Totals],[Totale kosten jaar]]</f>
        <v>0</v>
      </c>
    </row>
    <row r="55" spans="1:7" ht="15.5" thickTop="1" thickBot="1" x14ac:dyDescent="0.4">
      <c r="D55" s="47" t="s">
        <v>18</v>
      </c>
      <c r="E55" s="48"/>
      <c r="F55" s="20">
        <f>Tabel1492[[#Totals],[Bijdrage SVDJ]]+Tabel1458124[[#Totals],[Bijdrage SVDJ]]</f>
        <v>0</v>
      </c>
    </row>
    <row r="56" spans="1:7" ht="15.5" thickTop="1" thickBot="1" x14ac:dyDescent="0.4">
      <c r="D56" s="47" t="s">
        <v>13</v>
      </c>
      <c r="E56" s="48"/>
      <c r="F56" s="20">
        <f>SUM(B11:B13)</f>
        <v>0</v>
      </c>
    </row>
    <row r="57" spans="1:7" ht="15.5" thickTop="1" thickBot="1" x14ac:dyDescent="0.4">
      <c r="D57" s="47" t="s">
        <v>14</v>
      </c>
      <c r="E57" s="48"/>
      <c r="F57" s="20">
        <f>(F55+F56)-F54</f>
        <v>0</v>
      </c>
    </row>
    <row r="58" spans="1:7" ht="15" thickTop="1" x14ac:dyDescent="0.35"/>
  </sheetData>
  <mergeCells count="10">
    <mergeCell ref="D57:E57"/>
    <mergeCell ref="A1:C1"/>
    <mergeCell ref="D1:H13"/>
    <mergeCell ref="B3:C3"/>
    <mergeCell ref="B5:C5"/>
    <mergeCell ref="A15:B15"/>
    <mergeCell ref="A34:B34"/>
    <mergeCell ref="D54:E54"/>
    <mergeCell ref="D55:E55"/>
    <mergeCell ref="D56:E56"/>
  </mergeCells>
  <conditionalFormatting sqref="G17:G30 G32:G33">
    <cfRule type="expression" dxfId="0" priority="2">
      <formula>$G$24=($C$24*$D$24*$E$24&gt;=$C$24*$D$24*(46000/12))</formula>
    </cfRule>
  </conditionalFormatting>
  <dataValidations count="1">
    <dataValidation type="list" allowBlank="1" showInputMessage="1" showErrorMessage="1" sqref="H17:H30 G36:G49" xr:uid="{E9D7C6C2-03D8-4E8E-8894-E8F3932B1BA2}">
      <formula1>$R$3:$R$4</formula1>
    </dataValidation>
  </dataValidations>
  <pageMargins left="0.7" right="0.7" top="0.75" bottom="0.75" header="0.3" footer="0.3"/>
  <pageSetup paperSize="9"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125c2f4-5c2b-4976-8e77-7d6d9e3af7a8" xsi:nil="true"/>
    <lcf76f155ced4ddcb4097134ff3c332f xmlns="fc47d874-4437-4b78-af0e-f7bdc69e6446">
      <Terms xmlns="http://schemas.microsoft.com/office/infopath/2007/PartnerControls"/>
    </lcf76f155ced4ddcb4097134ff3c332f>
    <SharedWithUsers xmlns="a125c2f4-5c2b-4976-8e77-7d6d9e3af7a8">
      <UserInfo>
        <DisplayName/>
        <AccountId xsi:nil="true"/>
        <AccountType/>
      </UserInfo>
    </SharedWithUsers>
    <MediaLengthInSeconds xmlns="fc47d874-4437-4b78-af0e-f7bdc69e644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FE0CE7D1BB3AA41B2142C241C7ED7DF" ma:contentTypeVersion="16" ma:contentTypeDescription="Een nieuw document maken." ma:contentTypeScope="" ma:versionID="ecf6efa14020c76e31cb1101856f3587">
  <xsd:schema xmlns:xsd="http://www.w3.org/2001/XMLSchema" xmlns:xs="http://www.w3.org/2001/XMLSchema" xmlns:p="http://schemas.microsoft.com/office/2006/metadata/properties" xmlns:ns2="fc47d874-4437-4b78-af0e-f7bdc69e6446" xmlns:ns3="a125c2f4-5c2b-4976-8e77-7d6d9e3af7a8" targetNamespace="http://schemas.microsoft.com/office/2006/metadata/properties" ma:root="true" ma:fieldsID="8bf14e96dd3afc3c49095a71b652e029" ns2:_="" ns3:_="">
    <xsd:import namespace="fc47d874-4437-4b78-af0e-f7bdc69e6446"/>
    <xsd:import namespace="a125c2f4-5c2b-4976-8e77-7d6d9e3af7a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47d874-4437-4b78-af0e-f7bdc69e64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93e38ac6-de63-48b3-a69c-a3bc8a6cbf80"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25c2f4-5c2b-4976-8e77-7d6d9e3af7a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0023ce3-2356-430f-817a-e4015650ae81}" ma:internalName="TaxCatchAll" ma:showField="CatchAllData" ma:web="a125c2f4-5c2b-4976-8e77-7d6d9e3af7a8">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80E5DD-6440-45C8-9699-6C9332AA6364}">
  <ds:schemaRefs>
    <ds:schemaRef ds:uri="fc47d874-4437-4b78-af0e-f7bdc69e6446"/>
    <ds:schemaRef ds:uri="http://www.w3.org/XML/1998/namespace"/>
    <ds:schemaRef ds:uri="http://schemas.openxmlformats.org/package/2006/metadata/core-properties"/>
    <ds:schemaRef ds:uri="http://purl.org/dc/dcmitype/"/>
    <ds:schemaRef ds:uri="http://purl.org/dc/elements/1.1/"/>
    <ds:schemaRef ds:uri="http://schemas.microsoft.com/office/2006/documentManagement/types"/>
    <ds:schemaRef ds:uri="http://schemas.microsoft.com/office/infopath/2007/PartnerControls"/>
    <ds:schemaRef ds:uri="a125c2f4-5c2b-4976-8e77-7d6d9e3af7a8"/>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B509FCEF-B091-4467-8F3D-7233E4E1BC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47d874-4437-4b78-af0e-f7bdc69e6446"/>
    <ds:schemaRef ds:uri="a125c2f4-5c2b-4976-8e77-7d6d9e3af7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B07FF2B-BA3E-4025-8567-AD3FD38DB6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Begrotingsformat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Nina Onland</dc:creator>
  <cp:lastModifiedBy>Gill Snel</cp:lastModifiedBy>
  <dcterms:created xsi:type="dcterms:W3CDTF">2020-09-01T08:45:50Z</dcterms:created>
  <dcterms:modified xsi:type="dcterms:W3CDTF">2023-11-16T10:02:33Z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0x0101000FE0CE7D1BB3AA41B2142C241C7ED7DF</vt:lpwstr>
  </property>
  <property fmtid="{D5CDD505-2E9C-101B-9397-08002B2CF9AE}" pid="3" name="Order">
    <vt:r8>6047100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MediaServiceImageTags">
    <vt:lpwstr/>
  </property>
</Properties>
</file>