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omycatharinakaffa/Downloads/"/>
    </mc:Choice>
  </mc:AlternateContent>
  <xr:revisionPtr revIDLastSave="0" documentId="8_{74232526-014D-F04C-AF76-1F395B3DCE48}" xr6:coauthVersionLast="47" xr6:coauthVersionMax="47" xr10:uidLastSave="{00000000-0000-0000-0000-000000000000}"/>
  <bookViews>
    <workbookView xWindow="0" yWindow="500" windowWidth="51200" windowHeight="28300" xr2:uid="{02C34B88-7C3B-4041-8271-F870A6592389}"/>
  </bookViews>
  <sheets>
    <sheet name="TOZ 2025" sheetId="9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9" l="1" a="1"/>
  <c r="D39" i="9" s="1"/>
  <c r="F39" i="9" a="1"/>
  <c r="F39" i="9" s="1"/>
  <c r="D40" i="9" a="1"/>
  <c r="D40" i="9" s="1"/>
  <c r="E40" i="9" s="1"/>
  <c r="F40" i="9" a="1"/>
  <c r="F40" i="9" s="1"/>
  <c r="G40" i="9" s="1"/>
  <c r="D41" i="9" a="1"/>
  <c r="D41" i="9" s="1"/>
  <c r="E41" i="9" s="1"/>
  <c r="F41" i="9" a="1"/>
  <c r="F41" i="9" s="1"/>
  <c r="G41" i="9" s="1"/>
  <c r="D42" i="9" a="1"/>
  <c r="D42" i="9" s="1"/>
  <c r="E42" i="9" s="1"/>
  <c r="F42" i="9" a="1"/>
  <c r="F42" i="9" s="1"/>
  <c r="G42" i="9" s="1"/>
  <c r="D43" i="9" a="1"/>
  <c r="D43" i="9" s="1"/>
  <c r="E43" i="9" s="1"/>
  <c r="F43" i="9" a="1"/>
  <c r="F43" i="9" s="1"/>
  <c r="G43" i="9" s="1"/>
  <c r="D44" i="9" a="1"/>
  <c r="D44" i="9" s="1"/>
  <c r="E44" i="9" s="1"/>
  <c r="F44" i="9" a="1"/>
  <c r="F44" i="9" s="1"/>
  <c r="G44" i="9" s="1"/>
  <c r="D45" i="9" a="1"/>
  <c r="D45" i="9" s="1"/>
  <c r="E45" i="9" s="1"/>
  <c r="F45" i="9" a="1"/>
  <c r="F45" i="9" s="1"/>
  <c r="G45" i="9" s="1"/>
  <c r="D46" i="9" a="1"/>
  <c r="D46" i="9" s="1"/>
  <c r="E46" i="9" s="1"/>
  <c r="F46" i="9" a="1"/>
  <c r="F46" i="9" s="1"/>
  <c r="G46" i="9" s="1"/>
  <c r="D47" i="9" a="1"/>
  <c r="D47" i="9" s="1"/>
  <c r="E47" i="9" s="1"/>
  <c r="F47" i="9" a="1"/>
  <c r="F47" i="9" s="1"/>
  <c r="G47" i="9" s="1"/>
  <c r="D48" i="9" a="1"/>
  <c r="D48" i="9" s="1"/>
  <c r="E48" i="9" s="1"/>
  <c r="F48" i="9" a="1"/>
  <c r="F48" i="9" s="1"/>
  <c r="G48" i="9" s="1"/>
  <c r="D49" i="9" a="1"/>
  <c r="D49" i="9" s="1"/>
  <c r="E49" i="9" s="1"/>
  <c r="F49" i="9" a="1"/>
  <c r="F49" i="9" s="1"/>
  <c r="G49" i="9" s="1"/>
  <c r="D50" i="9" a="1"/>
  <c r="D50" i="9" s="1"/>
  <c r="E50" i="9" s="1"/>
  <c r="F50" i="9" a="1"/>
  <c r="F50" i="9" s="1"/>
  <c r="G50" i="9" s="1"/>
  <c r="D51" i="9" a="1"/>
  <c r="D51" i="9" s="1"/>
  <c r="E51" i="9" s="1"/>
  <c r="F51" i="9" a="1"/>
  <c r="F51" i="9" s="1"/>
  <c r="G51" i="9" s="1"/>
  <c r="C53" i="9"/>
  <c r="H53" i="9"/>
  <c r="C70" i="9" s="1"/>
  <c r="B24" i="9" s="1"/>
  <c r="F53" i="9" l="1"/>
  <c r="G39" i="9"/>
  <c r="G53" i="9" s="1"/>
  <c r="E39" i="9"/>
  <c r="E53" i="9" s="1"/>
  <c r="D53" i="9"/>
  <c r="B23" i="9" l="1"/>
  <c r="B25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Gill Breemer</author>
  </authors>
  <commentList>
    <comment ref="G53" authorId="0" shapeId="0" xr:uid="{6765B61C-4897-49F2-B6A4-987B5DD28721}">
      <text>
        <r>
          <rPr>
            <b/>
            <sz val="9"/>
            <color indexed="81"/>
            <rFont val="Tahoma"/>
            <family val="2"/>
          </rPr>
          <t xml:space="preserve">Let op!!
Het minimum te begroten bedrag is €25.000, in totaal kan er voor maximaal €75.000,00 worden opgevoerd. 
In deze cel wordt automatisch de optelsom voor u gemaakt.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64" authorId="0" shapeId="0" xr:uid="{717745F3-2C08-495F-94D8-5EA15426D397}">
      <text>
        <r>
          <rPr>
            <b/>
            <sz val="9"/>
            <color indexed="81"/>
            <rFont val="Tahoma"/>
            <family val="2"/>
          </rPr>
          <t>voor zover noodzakelijk voor het verrichten van kwantitatief of kwalitatief onderzoek</t>
        </r>
      </text>
    </comment>
    <comment ref="C70" authorId="0" shapeId="0" xr:uid="{76446A5D-BC81-474E-B659-14A1367F1376}">
      <text>
        <r>
          <rPr>
            <b/>
            <sz val="9"/>
            <color indexed="81"/>
            <rFont val="Tahoma"/>
            <family val="2"/>
          </rPr>
          <t xml:space="preserve">Let op: er mag voor maximaal 10% van het aangevraagde subsidiebedrag aan overige onderzoekskosten worden begroot.
In deze cel wordt automatisch de optelsom voor u gemaakt.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<sst xmlns="http://schemas.openxmlformats.org/spreadsheetml/2006/main" count="62" uniqueCount="47">
  <si>
    <t>BTW plichtig</t>
  </si>
  <si>
    <t>Arbeidskosten</t>
  </si>
  <si>
    <t>Naam (indien bekend)</t>
  </si>
  <si>
    <t>Functie</t>
  </si>
  <si>
    <t>Aangevraagde bijdrage SVDJ</t>
  </si>
  <si>
    <t>NTB</t>
  </si>
  <si>
    <t>maak een keuze -&gt;</t>
  </si>
  <si>
    <t>Totaal</t>
  </si>
  <si>
    <t>Organisatie</t>
  </si>
  <si>
    <t>LAATSTE RIJ; enkel hierboven rijen toevoegen</t>
  </si>
  <si>
    <t>Freelance</t>
  </si>
  <si>
    <t>Vaste dienst</t>
  </si>
  <si>
    <t>&lt;junior onderzoeker&gt;</t>
  </si>
  <si>
    <t>&lt;medior onderzoeker&gt;</t>
  </si>
  <si>
    <t>&lt;senior onderzoeker&gt;</t>
  </si>
  <si>
    <t>&lt;overig personeel (projectcoördinatie en -administratie)&gt;</t>
  </si>
  <si>
    <t>&lt;overig personeel (redacteuren, management, specialisten zoals data-analisten) vanuit journalistieke informatiebronnen)&gt;</t>
  </si>
  <si>
    <t>Verschuldigde btw komt uitsluitend voor subsidie in aanmerking ingeval de aanvrager de btw niet kan verrekenen met de door de aanvrager af te dragen omzetbelasting.</t>
  </si>
  <si>
    <t>Totale kosten excl btw</t>
  </si>
  <si>
    <t>Totale kosten incl btw</t>
  </si>
  <si>
    <t>Aangevraagde bijdrage SVDJ excl btw</t>
  </si>
  <si>
    <t>Max uurtarief incl btw</t>
  </si>
  <si>
    <t>Max uurtarief excl btw</t>
  </si>
  <si>
    <t>Uren</t>
  </si>
  <si>
    <t>Aanvrager</t>
  </si>
  <si>
    <t>Naam organisatie:</t>
  </si>
  <si>
    <t>Soort kosten</t>
  </si>
  <si>
    <t>Overige onderzoekskosten</t>
  </si>
  <si>
    <t>Reiskosten</t>
  </si>
  <si>
    <t>Inhuur of inkoopkosten voor hulpmiddelen</t>
  </si>
  <si>
    <t>Projecttiel</t>
  </si>
  <si>
    <t>ja/nee/deels</t>
  </si>
  <si>
    <t>Totale arbeidskosten</t>
  </si>
  <si>
    <t>Totale overige onderzoekskosten</t>
  </si>
  <si>
    <t>Totale subsidie SVDJ</t>
  </si>
  <si>
    <t xml:space="preserve">We vergoeden personele kosten voor gewerkte uren van de bij het onderzoek betrokken personen, voor de onderstaande werkzaamheden:
</t>
  </si>
  <si>
    <t>1. het verrichten van activiteiten ten behoeve van de uitvoering van het onderzoek;</t>
  </si>
  <si>
    <t>2. projectcoördinatie en -administratie van het onderzoek.</t>
  </si>
  <si>
    <r>
      <rPr>
        <b/>
        <sz val="14"/>
        <color rgb="FFC00000"/>
        <rFont val="Arial"/>
        <family val="2"/>
      </rPr>
      <t>Let op</t>
    </r>
    <r>
      <rPr>
        <sz val="14"/>
        <color rgb="FFC00000"/>
        <rFont val="Arial"/>
        <family val="2"/>
      </rPr>
      <t xml:space="preserve">: </t>
    </r>
    <r>
      <rPr>
        <sz val="14"/>
        <color theme="1"/>
        <rFont val="Arial"/>
        <family val="2"/>
      </rPr>
      <t>deze subsidie is bedoeld als bijdrage aan arbeidsplaatsen.</t>
    </r>
  </si>
  <si>
    <r>
      <rPr>
        <b/>
        <sz val="14"/>
        <color rgb="FFC00000"/>
        <rFont val="Arial"/>
        <family val="2"/>
      </rPr>
      <t>Let op:</t>
    </r>
    <r>
      <rPr>
        <sz val="14"/>
        <color theme="1"/>
        <rFont val="Arial"/>
        <family val="2"/>
      </rPr>
      <t xml:space="preserve"> We verzoeken u in de begroting de volledige (personeels)kosten van het onderzoek inzichtelijk te maken. Wij willen een indruk van de uren die u voor dit onderzoek denkt te gaan maken, ongeacht of u voor deze uren subsidie aanvraagt. Daarnaast willen we u met klem verzoeken om geen kolommen en formules te overschrijven.</t>
    </r>
  </si>
  <si>
    <t>Let op: u dient te begroten voor de hele projectperiode.</t>
  </si>
  <si>
    <t>Let op: de uitvoering van een onderzoek moet minimaal 6 maanden en maximaal 12 maanden duren.</t>
  </si>
  <si>
    <r>
      <t xml:space="preserve">Bij btw-plichtig - begroot de bedragen </t>
    </r>
    <r>
      <rPr>
        <b/>
        <sz val="14"/>
        <rFont val="Arial"/>
        <family val="2"/>
      </rPr>
      <t>exclusief</t>
    </r>
    <r>
      <rPr>
        <sz val="14"/>
        <rFont val="Arial"/>
        <family val="2"/>
      </rPr>
      <t xml:space="preserve"> btw. </t>
    </r>
  </si>
  <si>
    <r>
      <t xml:space="preserve">Bij niet btw-plichtig - begroot de bedragen </t>
    </r>
    <r>
      <rPr>
        <b/>
        <sz val="14"/>
        <rFont val="Arial"/>
        <family val="2"/>
      </rPr>
      <t>inclusief</t>
    </r>
    <r>
      <rPr>
        <sz val="14"/>
        <rFont val="Arial"/>
        <family val="2"/>
      </rPr>
      <t xml:space="preserve"> btw. </t>
    </r>
  </si>
  <si>
    <r>
      <t xml:space="preserve">Er mogen </t>
    </r>
    <r>
      <rPr>
        <b/>
        <sz val="14"/>
        <rFont val="Arial"/>
        <family val="2"/>
      </rPr>
      <t>alleen</t>
    </r>
    <r>
      <rPr>
        <sz val="14"/>
        <rFont val="Arial"/>
        <family val="2"/>
      </rPr>
      <t xml:space="preserve"> kosten onder de </t>
    </r>
    <r>
      <rPr>
        <b/>
        <sz val="14"/>
        <rFont val="Arial"/>
        <family val="2"/>
      </rPr>
      <t>onderstaande posten</t>
    </r>
    <r>
      <rPr>
        <sz val="14"/>
        <rFont val="Arial"/>
        <family val="2"/>
      </rPr>
      <t xml:space="preserve"> worden opgevoerd.</t>
    </r>
  </si>
  <si>
    <r>
      <rPr>
        <b/>
        <sz val="14"/>
        <color rgb="FF000000"/>
        <rFont val="Arial"/>
        <family val="2"/>
      </rPr>
      <t xml:space="preserve">Let op: </t>
    </r>
    <r>
      <rPr>
        <sz val="14"/>
        <color rgb="FF000000"/>
        <rFont val="Arial"/>
        <family val="2"/>
      </rPr>
      <t>er mag voor maximaal 10% van het aangevraagde subsidiebedrag aan overige onderzoekskosten worden begroot.</t>
    </r>
  </si>
  <si>
    <t>Begrotingsformat Thematische Onderzoeksregeling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</si>
</sst>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&quot;€&quot;\ * #,##0.00_ ;_ &quot;€&quot;\ * \-#,##0.00_ ;_ &quot;€&quot;\ * &quot;-&quot;??_ ;_ @_ "/>
    <numFmt numFmtId="165" formatCode="_ * #,##0.00_ ;_ * \-#,##0.00_ ;_ * &quot;-&quot;??_ ;_ @_ 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sz val="9"/>
      <color indexed="81"/>
      <name val="Tahoma"/>
      <family val="2"/>
    </font>
    <font>
      <sz val="14"/>
      <color rgb="FFC00000"/>
      <name val="Arial"/>
      <family val="2"/>
    </font>
    <font>
      <b/>
      <sz val="14"/>
      <color rgb="FFC00000"/>
      <name val="Arial"/>
      <family val="2"/>
    </font>
    <font>
      <sz val="14"/>
      <name val="Arial"/>
      <family val="2"/>
    </font>
    <font>
      <sz val="14"/>
      <color rgb="FF000000"/>
      <name val="Arial"/>
      <family val="2"/>
    </font>
    <font>
      <sz val="14"/>
      <color theme="1"/>
      <name val="Calibri"/>
      <family val="2"/>
      <scheme val="minor"/>
    </font>
    <font>
      <b/>
      <sz val="11"/>
      <name val="Arial"/>
      <family val="2"/>
    </font>
    <font>
      <b/>
      <sz val="14"/>
      <color theme="0"/>
      <name val="Arial"/>
      <family val="2"/>
    </font>
    <font>
      <b/>
      <u/>
      <sz val="14"/>
      <color theme="1"/>
      <name val="Arial"/>
      <family val="2"/>
    </font>
    <font>
      <i/>
      <sz val="14"/>
      <color theme="1"/>
      <name val="Arial"/>
      <family val="2"/>
    </font>
    <font>
      <u/>
      <sz val="14"/>
      <color theme="1"/>
      <name val="Arial"/>
      <family val="2"/>
    </font>
    <font>
      <b/>
      <sz val="14"/>
      <name val="Arial"/>
      <family val="2"/>
    </font>
    <font>
      <sz val="9"/>
      <color rgb="FF001D35"/>
      <name val="Courier New"/>
      <family val="3"/>
    </font>
    <font>
      <b/>
      <sz val="14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85">
    <xf numFmtId="0" fontId="0" fillId="0" borderId="0" xfId="0"/>
    <xf numFmtId="0" fontId="2" fillId="5" borderId="0" xfId="0" applyFont="1" applyFill="1"/>
    <xf numFmtId="0" fontId="3" fillId="5" borderId="0" xfId="0" applyFont="1" applyFill="1" applyAlignment="1">
      <alignment horizontal="left" vertical="top" wrapText="1"/>
    </xf>
    <xf numFmtId="0" fontId="2" fillId="3" borderId="0" xfId="0" applyFont="1" applyFill="1" applyAlignment="1">
      <alignment horizontal="left" vertical="center" wrapText="1"/>
    </xf>
    <xf numFmtId="0" fontId="5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11" fillId="0" borderId="0" xfId="0" applyFont="1" applyAlignment="1">
      <alignment vertical="center"/>
    </xf>
    <xf numFmtId="0" fontId="10" fillId="0" borderId="0" xfId="0" applyFont="1" applyAlignment="1" applyProtection="1">
      <alignment vertical="center" wrapText="1"/>
      <protection hidden="1"/>
    </xf>
    <xf numFmtId="0" fontId="3" fillId="0" borderId="0" xfId="0" applyFont="1" applyAlignment="1" applyProtection="1">
      <alignment vertical="center"/>
      <protection hidden="1"/>
    </xf>
    <xf numFmtId="0" fontId="11" fillId="0" borderId="0" xfId="0" applyFont="1" applyAlignment="1">
      <alignment wrapText="1"/>
    </xf>
    <xf numFmtId="0" fontId="3" fillId="0" borderId="0" xfId="0" applyFont="1"/>
    <xf numFmtId="0" fontId="3" fillId="5" borderId="0" xfId="0" applyFont="1" applyFill="1"/>
    <xf numFmtId="0" fontId="2" fillId="5" borderId="0" xfId="0" applyFont="1" applyFill="1" applyAlignment="1">
      <alignment vertical="top" wrapText="1"/>
    </xf>
    <xf numFmtId="0" fontId="3" fillId="0" borderId="0" xfId="0" applyFont="1" applyAlignment="1">
      <alignment vertical="justify" shrinkToFit="1"/>
    </xf>
    <xf numFmtId="0" fontId="2" fillId="3" borderId="1" xfId="0" applyFont="1" applyFill="1" applyBorder="1"/>
    <xf numFmtId="0" fontId="3" fillId="5" borderId="0" xfId="0" applyFont="1" applyFill="1" applyAlignment="1">
      <alignment horizontal="left"/>
    </xf>
    <xf numFmtId="0" fontId="3" fillId="0" borderId="0" xfId="0" applyFont="1" applyAlignment="1">
      <alignment vertical="top" wrapText="1"/>
    </xf>
    <xf numFmtId="0" fontId="3" fillId="5" borderId="0" xfId="0" applyFont="1" applyFill="1" applyAlignment="1">
      <alignment vertical="top" wrapText="1"/>
    </xf>
    <xf numFmtId="0" fontId="14" fillId="3" borderId="1" xfId="0" applyFont="1" applyFill="1" applyBorder="1"/>
    <xf numFmtId="0" fontId="2" fillId="3" borderId="1" xfId="0" quotePrefix="1" applyFont="1" applyFill="1" applyBorder="1" applyAlignment="1">
      <alignment horizontal="right" vertical="top" wrapText="1"/>
    </xf>
    <xf numFmtId="0" fontId="11" fillId="5" borderId="0" xfId="0" applyFont="1" applyFill="1"/>
    <xf numFmtId="0" fontId="15" fillId="5" borderId="0" xfId="0" applyFont="1" applyFill="1" applyAlignment="1">
      <alignment vertical="center" wrapText="1"/>
    </xf>
    <xf numFmtId="0" fontId="14" fillId="5" borderId="0" xfId="0" applyFont="1" applyFill="1" applyAlignment="1">
      <alignment vertical="top" wrapText="1"/>
    </xf>
    <xf numFmtId="0" fontId="3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8" fillId="0" borderId="0" xfId="0" applyFont="1" applyAlignment="1" applyProtection="1">
      <alignment vertical="center"/>
      <protection hidden="1"/>
    </xf>
    <xf numFmtId="0" fontId="2" fillId="5" borderId="0" xfId="0" applyFont="1" applyFill="1" applyAlignment="1">
      <alignment horizontal="left" vertical="top" wrapText="1"/>
    </xf>
    <xf numFmtId="0" fontId="2" fillId="3" borderId="1" xfId="0" applyFont="1" applyFill="1" applyBorder="1" applyAlignment="1">
      <alignment wrapText="1"/>
    </xf>
    <xf numFmtId="164" fontId="3" fillId="3" borderId="1" xfId="0" applyNumberFormat="1" applyFont="1" applyFill="1" applyBorder="1"/>
    <xf numFmtId="164" fontId="3" fillId="3" borderId="1" xfId="1" applyFont="1" applyFill="1" applyBorder="1"/>
    <xf numFmtId="0" fontId="3" fillId="5" borderId="0" xfId="0" applyFont="1" applyFill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4" xfId="0" applyFont="1" applyBorder="1"/>
    <xf numFmtId="0" fontId="2" fillId="0" borderId="0" xfId="0" applyFont="1" applyAlignment="1">
      <alignment horizontal="left"/>
    </xf>
    <xf numFmtId="0" fontId="3" fillId="0" borderId="3" xfId="0" applyFont="1" applyBorder="1"/>
    <xf numFmtId="0" fontId="3" fillId="0" borderId="2" xfId="0" applyFont="1" applyBorder="1"/>
    <xf numFmtId="0" fontId="3" fillId="0" borderId="1" xfId="0" applyFont="1" applyBorder="1"/>
    <xf numFmtId="164" fontId="3" fillId="0" borderId="1" xfId="1" applyFont="1" applyBorder="1"/>
    <xf numFmtId="164" fontId="3" fillId="0" borderId="1" xfId="1" applyFont="1" applyBorder="1" applyAlignment="1">
      <alignment horizontal="center"/>
    </xf>
    <xf numFmtId="2" fontId="3" fillId="0" borderId="0" xfId="1" applyNumberFormat="1" applyFont="1" applyAlignment="1">
      <alignment horizontal="left"/>
    </xf>
    <xf numFmtId="164" fontId="3" fillId="0" borderId="0" xfId="1" applyFont="1"/>
    <xf numFmtId="0" fontId="15" fillId="0" borderId="1" xfId="0" applyFont="1" applyBorder="1"/>
    <xf numFmtId="164" fontId="3" fillId="0" borderId="7" xfId="1" applyFont="1" applyBorder="1"/>
    <xf numFmtId="0" fontId="3" fillId="0" borderId="18" xfId="0" applyFont="1" applyBorder="1"/>
    <xf numFmtId="0" fontId="3" fillId="0" borderId="11" xfId="0" applyFont="1" applyBorder="1"/>
    <xf numFmtId="0" fontId="2" fillId="0" borderId="7" xfId="0" applyFont="1" applyBorder="1"/>
    <xf numFmtId="0" fontId="3" fillId="0" borderId="8" xfId="0" applyFont="1" applyBorder="1"/>
    <xf numFmtId="164" fontId="3" fillId="0" borderId="8" xfId="0" applyNumberFormat="1" applyFont="1" applyBorder="1"/>
    <xf numFmtId="164" fontId="2" fillId="5" borderId="0" xfId="0" applyNumberFormat="1" applyFont="1" applyFill="1"/>
    <xf numFmtId="164" fontId="3" fillId="0" borderId="6" xfId="1" applyFont="1" applyBorder="1" applyAlignment="1">
      <alignment horizontal="center"/>
    </xf>
    <xf numFmtId="164" fontId="3" fillId="0" borderId="8" xfId="1" applyFont="1" applyBorder="1"/>
    <xf numFmtId="0" fontId="2" fillId="0" borderId="5" xfId="0" applyFont="1" applyBorder="1"/>
    <xf numFmtId="0" fontId="3" fillId="5" borderId="0" xfId="0" applyFont="1" applyFill="1" applyAlignment="1">
      <alignment horizontal="left" vertical="top"/>
    </xf>
    <xf numFmtId="0" fontId="3" fillId="5" borderId="0" xfId="0" applyFont="1" applyFill="1" applyAlignment="1">
      <alignment horizontal="left" vertical="center" indent="9"/>
    </xf>
    <xf numFmtId="0" fontId="13" fillId="0" borderId="0" xfId="0" applyFont="1"/>
    <xf numFmtId="0" fontId="3" fillId="0" borderId="0" xfId="0" applyFont="1" applyAlignment="1">
      <alignment horizontal="left"/>
    </xf>
    <xf numFmtId="164" fontId="3" fillId="0" borderId="0" xfId="0" applyNumberFormat="1" applyFont="1"/>
    <xf numFmtId="164" fontId="5" fillId="0" borderId="0" xfId="1" applyFont="1" applyFill="1" applyBorder="1" applyAlignment="1" applyProtection="1">
      <alignment vertical="center"/>
      <protection hidden="1"/>
    </xf>
    <xf numFmtId="164" fontId="12" fillId="0" borderId="0" xfId="1" applyFont="1" applyFill="1" applyBorder="1" applyAlignment="1" applyProtection="1">
      <alignment vertical="center"/>
      <protection hidden="1"/>
    </xf>
    <xf numFmtId="49" fontId="18" fillId="0" borderId="0" xfId="0" applyNumberFormat="1" applyFont="1"/>
    <xf numFmtId="0" fontId="13" fillId="2" borderId="16" xfId="0" applyFont="1" applyFill="1" applyBorder="1" applyAlignment="1">
      <alignment horizontal="left"/>
    </xf>
    <xf numFmtId="0" fontId="13" fillId="2" borderId="0" xfId="0" applyFont="1" applyFill="1" applyAlignment="1">
      <alignment horizontal="left"/>
    </xf>
    <xf numFmtId="0" fontId="3" fillId="3" borderId="1" xfId="0" applyFont="1" applyFill="1" applyBorder="1" applyAlignment="1">
      <alignment horizontal="right"/>
    </xf>
    <xf numFmtId="0" fontId="3" fillId="3" borderId="2" xfId="0" applyFont="1" applyFill="1" applyBorder="1" applyAlignment="1">
      <alignment horizontal="right"/>
    </xf>
    <xf numFmtId="0" fontId="3" fillId="3" borderId="15" xfId="0" applyFont="1" applyFill="1" applyBorder="1" applyAlignment="1">
      <alignment horizontal="right"/>
    </xf>
    <xf numFmtId="0" fontId="2" fillId="3" borderId="8" xfId="0" applyFont="1" applyFill="1" applyBorder="1" applyAlignment="1">
      <alignment horizontal="left" vertical="top"/>
    </xf>
    <xf numFmtId="0" fontId="2" fillId="3" borderId="7" xfId="0" applyFont="1" applyFill="1" applyBorder="1" applyAlignment="1">
      <alignment horizontal="left" vertical="top"/>
    </xf>
    <xf numFmtId="0" fontId="2" fillId="3" borderId="6" xfId="0" applyFont="1" applyFill="1" applyBorder="1" applyAlignment="1">
      <alignment horizontal="left" vertical="top"/>
    </xf>
    <xf numFmtId="0" fontId="15" fillId="5" borderId="0" xfId="0" applyFont="1" applyFill="1" applyAlignment="1">
      <alignment vertical="center" wrapText="1"/>
    </xf>
    <xf numFmtId="0" fontId="11" fillId="0" borderId="0" xfId="0" applyFont="1" applyAlignment="1">
      <alignment wrapText="1"/>
    </xf>
    <xf numFmtId="0" fontId="10" fillId="0" borderId="0" xfId="0" applyFont="1" applyAlignment="1" applyProtection="1">
      <alignment vertical="center"/>
      <protection hidden="1"/>
    </xf>
    <xf numFmtId="0" fontId="11" fillId="0" borderId="0" xfId="0" applyFont="1" applyAlignment="1">
      <alignment vertical="center"/>
    </xf>
    <xf numFmtId="0" fontId="10" fillId="0" borderId="0" xfId="0" applyFont="1" applyAlignment="1" applyProtection="1">
      <alignment vertical="center" wrapText="1"/>
      <protection hidden="1"/>
    </xf>
    <xf numFmtId="0" fontId="3" fillId="5" borderId="0" xfId="0" applyFont="1" applyFill="1" applyAlignment="1">
      <alignment horizontal="left" vertical="top" wrapText="1"/>
    </xf>
    <xf numFmtId="0" fontId="3" fillId="3" borderId="11" xfId="0" applyFont="1" applyFill="1" applyBorder="1" applyAlignment="1">
      <alignment horizontal="left" vertical="top"/>
    </xf>
    <xf numFmtId="0" fontId="3" fillId="3" borderId="12" xfId="0" applyFont="1" applyFill="1" applyBorder="1" applyAlignment="1">
      <alignment horizontal="left" vertical="top"/>
    </xf>
    <xf numFmtId="0" fontId="3" fillId="3" borderId="9" xfId="0" applyFont="1" applyFill="1" applyBorder="1" applyAlignment="1">
      <alignment horizontal="left" vertical="top"/>
    </xf>
    <xf numFmtId="0" fontId="3" fillId="3" borderId="13" xfId="0" applyFont="1" applyFill="1" applyBorder="1" applyAlignment="1">
      <alignment horizontal="left" vertical="top"/>
    </xf>
    <xf numFmtId="0" fontId="3" fillId="3" borderId="10" xfId="0" applyFont="1" applyFill="1" applyBorder="1" applyAlignment="1">
      <alignment horizontal="left" vertical="top"/>
    </xf>
    <xf numFmtId="0" fontId="3" fillId="3" borderId="14" xfId="0" applyFont="1" applyFill="1" applyBorder="1" applyAlignment="1">
      <alignment horizontal="left" vertical="top"/>
    </xf>
    <xf numFmtId="0" fontId="13" fillId="4" borderId="17" xfId="0" applyFont="1" applyFill="1" applyBorder="1" applyAlignment="1">
      <alignment horizontal="left"/>
    </xf>
    <xf numFmtId="0" fontId="0" fillId="0" borderId="19" xfId="0" applyBorder="1" applyAlignment="1">
      <alignment horizontal="left"/>
    </xf>
  </cellXfs>
  <cellStyles count="6">
    <cellStyle name="Currency" xfId="1" builtinId="4"/>
    <cellStyle name="Komma 2" xfId="5" xr:uid="{502C3734-DBF4-4E6C-AE18-A2CE65E6F119}"/>
    <cellStyle name="Normal" xfId="0" builtinId="0"/>
    <cellStyle name="Valuta 2" xfId="2" xr:uid="{02BAA78D-0FA6-4599-8299-1B325F6631BD}"/>
    <cellStyle name="Valuta 2 2" xfId="4" xr:uid="{CE3A06F3-0104-4B43-B76D-8E582ABF29EC}"/>
    <cellStyle name="Valuta 3" xfId="3" xr:uid="{4D7703ED-3487-408C-8DE4-EEBCE97517AA}"/>
  </cellStyles>
  <dxfs count="34"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4"/>
        <name val="Arial"/>
        <family val="2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4"/>
        <name val="Arial"/>
        <family val="2"/>
        <scheme val="none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4"/>
        <name val="Arial"/>
        <family val="2"/>
        <scheme val="none"/>
      </font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/>
      </border>
    </dxf>
    <dxf>
      <border outline="0">
        <top style="medium">
          <color rgb="FF000000"/>
        </top>
        <bottom style="thin">
          <color rgb="FF000000"/>
        </bottom>
      </border>
    </dxf>
    <dxf>
      <font>
        <strike val="0"/>
        <outline val="0"/>
        <shadow val="0"/>
        <vertAlign val="baseline"/>
        <sz val="14"/>
        <name val="Arial"/>
        <family val="2"/>
        <scheme val="none"/>
      </font>
      <fill>
        <patternFill patternType="none">
          <bgColor auto="1"/>
        </patternFill>
      </fill>
    </dxf>
    <dxf>
      <border>
        <bottom style="medium">
          <color rgb="FF000000"/>
        </bottom>
      </border>
    </dxf>
    <dxf>
      <font>
        <strike val="0"/>
        <outline val="0"/>
        <shadow val="0"/>
        <vertAlign val="baseline"/>
        <sz val="14"/>
        <name val="Arial"/>
        <family val="2"/>
        <scheme val="none"/>
      </font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164" formatCode="_ &quot;€&quot;\ * #,##0.00_ ;_ &quot;€&quot;\ * \-#,##0.00_ ;_ &quot;€&quot;\ * &quot;-&quot;??_ ;_ @_ 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164" formatCode="_ &quot;€&quot;\ * #,##0.00_ ;_ &quot;€&quot;\ * \-#,##0.00_ ;_ &quot;€&quot;\ * &quot;-&quot;??_ ;_ @_ 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164" formatCode="_ &quot;€&quot;\ * #,##0.00_ ;_ &quot;€&quot;\ * \-#,##0.00_ ;_ &quot;€&quot;\ * &quot;-&quot;??_ ;_ @_ 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164" formatCode="_ &quot;€&quot;\ * #,##0.00_ ;_ &quot;€&quot;\ * \-#,##0.00_ ;_ &quot;€&quot;\ * &quot;-&quot;??_ ;_ @_ 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164" formatCode="_ &quot;€&quot;\ * #,##0.00_ ;_ &quot;€&quot;\ * \-#,##0.00_ ;_ &quot;€&quot;\ * &quot;-&quot;??_ ;_ @_ 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164" formatCode="_ &quot;€&quot;\ * #,##0.00_ ;_ &quot;€&quot;\ * \-#,##0.00_ ;_ &quot;€&quot;\ * &quot;-&quot;??_ ;_ @_ 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vertAlign val="baseline"/>
        <sz val="14"/>
        <name val="Arial"/>
        <family val="2"/>
        <scheme val="none"/>
      </font>
      <numFmt numFmtId="164" formatCode="_ &quot;€&quot;\ * #,##0.00_ ;_ &quot;€&quot;\ * \-#,##0.00_ ;_ &quot;€&quot;\ * &quot;-&quot;??_ ;_ @_ 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vertAlign val="baseline"/>
        <sz val="14"/>
        <name val="Arial"/>
        <family val="2"/>
        <scheme val="none"/>
      </font>
      <numFmt numFmtId="164" formatCode="_ &quot;€&quot;\ * #,##0.00_ ;_ &quot;€&quot;\ * \-#,##0.00_ ;_ &quot;€&quot;\ * &quot;-&quot;??_ ;_ @_ 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vertAlign val="baseline"/>
        <sz val="14"/>
        <name val="Arial"/>
        <family val="2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vertAlign val="baseline"/>
        <sz val="14"/>
        <name val="Arial"/>
        <family val="2"/>
        <scheme val="none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vertAlign val="baseline"/>
        <sz val="14"/>
        <name val="Arial"/>
        <family val="2"/>
        <scheme val="none"/>
      </font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font>
        <strike val="0"/>
        <outline val="0"/>
        <shadow val="0"/>
        <vertAlign val="baseline"/>
        <sz val="14"/>
        <name val="Arial"/>
        <family val="2"/>
        <scheme val="none"/>
      </font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border outline="0">
        <top style="medium">
          <color rgb="FF000000"/>
        </top>
        <bottom style="thin">
          <color rgb="FF000000"/>
        </bottom>
      </border>
    </dxf>
    <dxf>
      <font>
        <strike val="0"/>
        <outline val="0"/>
        <shadow val="0"/>
        <vertAlign val="baseline"/>
        <sz val="14"/>
        <name val="Arial"/>
        <family val="2"/>
        <scheme val="none"/>
      </font>
      <fill>
        <patternFill patternType="none">
          <bgColor auto="1"/>
        </patternFill>
      </fill>
    </dxf>
    <dxf>
      <border>
        <bottom style="medium">
          <color rgb="FF000000"/>
        </bottom>
      </border>
    </dxf>
    <dxf>
      <font>
        <strike val="0"/>
        <outline val="0"/>
        <shadow val="0"/>
        <vertAlign val="baseline"/>
        <sz val="14"/>
        <name val="Arial"/>
        <family val="2"/>
        <scheme val="none"/>
      </font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2</xdr:row>
      <xdr:rowOff>39077</xdr:rowOff>
    </xdr:from>
    <xdr:ext cx="184731" cy="264560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B497000B-4FF3-4799-B0B5-E78ECAF91BFE}"/>
            </a:ext>
          </a:extLst>
        </xdr:cNvPr>
        <xdr:cNvSpPr txBox="1"/>
      </xdr:nvSpPr>
      <xdr:spPr>
        <a:xfrm>
          <a:off x="14817969" y="5343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nl-NL" sz="1100"/>
        </a:p>
      </xdr:txBody>
    </xdr:sp>
    <xdr:clientData/>
  </xdr:oneCellAnchor>
  <xdr:oneCellAnchor>
    <xdr:from>
      <xdr:col>8</xdr:col>
      <xdr:colOff>1406769</xdr:colOff>
      <xdr:row>2</xdr:row>
      <xdr:rowOff>39077</xdr:rowOff>
    </xdr:from>
    <xdr:ext cx="184731" cy="264560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A9DDDA0A-17F7-4DA2-AC72-6E88D9989EA7}"/>
            </a:ext>
          </a:extLst>
        </xdr:cNvPr>
        <xdr:cNvSpPr txBox="1"/>
      </xdr:nvSpPr>
      <xdr:spPr>
        <a:xfrm>
          <a:off x="13587046" y="5431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nl-NL" sz="1100"/>
        </a:p>
      </xdr:txBody>
    </xdr:sp>
    <xdr:clientData/>
  </xdr:oneCellAnchor>
  <xdr:twoCellAnchor editAs="oneCell">
    <xdr:from>
      <xdr:col>6</xdr:col>
      <xdr:colOff>219310</xdr:colOff>
      <xdr:row>0</xdr:row>
      <xdr:rowOff>378469</xdr:rowOff>
    </xdr:from>
    <xdr:to>
      <xdr:col>7</xdr:col>
      <xdr:colOff>1830584</xdr:colOff>
      <xdr:row>6</xdr:row>
      <xdr:rowOff>50732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8693B047-42EF-8B19-AD86-46BE5E4D3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46458" y="378469"/>
          <a:ext cx="3939343" cy="1026599"/>
        </a:xfrm>
        <a:prstGeom prst="rect">
          <a:avLst/>
        </a:prstGeom>
      </xdr:spPr>
    </xdr:pic>
    <xdr:clientData/>
  </xdr:twoCellAnchor>
  <xdr:oneCellAnchor>
    <xdr:from>
      <xdr:col>8</xdr:col>
      <xdr:colOff>1406769</xdr:colOff>
      <xdr:row>12</xdr:row>
      <xdr:rowOff>39077</xdr:rowOff>
    </xdr:from>
    <xdr:ext cx="184731" cy="264560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9391B83D-FC23-498A-B31E-F0E313154C34}"/>
            </a:ext>
          </a:extLst>
        </xdr:cNvPr>
        <xdr:cNvSpPr txBox="1"/>
      </xdr:nvSpPr>
      <xdr:spPr>
        <a:xfrm>
          <a:off x="20665128" y="6343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nl-NL" sz="1100"/>
        </a:p>
      </xdr:txBody>
    </xdr:sp>
    <xdr:clientData/>
  </xdr:oneCellAnchor>
  <xdr:oneCellAnchor>
    <xdr:from>
      <xdr:col>8</xdr:col>
      <xdr:colOff>1406769</xdr:colOff>
      <xdr:row>22</xdr:row>
      <xdr:rowOff>39077</xdr:rowOff>
    </xdr:from>
    <xdr:ext cx="184731" cy="264560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30C549A3-290F-4EF3-93D4-F1DE80321338}"/>
            </a:ext>
          </a:extLst>
        </xdr:cNvPr>
        <xdr:cNvSpPr txBox="1"/>
      </xdr:nvSpPr>
      <xdr:spPr>
        <a:xfrm>
          <a:off x="20665128" y="6343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nl-NL" sz="1100"/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EC4586B-A4FA-4CFA-B69B-DF532175D1B5}" name="Tabel1493" displayName="Tabel1493" ref="A38:H53" totalsRowCount="1" headerRowDxfId="33" dataDxfId="31" totalsRowDxfId="29" headerRowBorderDxfId="32" tableBorderDxfId="30" totalsRowBorderDxfId="28">
  <autoFilter ref="A38:H52" xr:uid="{E3F4DF0E-7361-4748-AF92-5F5514D3B288}"/>
  <tableColumns count="8">
    <tableColumn id="1" xr3:uid="{BC4B8CFC-6D3B-4726-8A98-C26880600903}" name="Naam (indien bekend)" dataDxfId="27" totalsRowDxfId="26"/>
    <tableColumn id="2" xr3:uid="{FEE6452C-AD9D-4D6B-B608-64E4270A5038}" name="Functie" dataDxfId="25" totalsRowDxfId="24"/>
    <tableColumn id="4" xr3:uid="{8E948911-4EBB-4C7D-932A-6A1CE5BC2555}" name="Uren" totalsRowFunction="sum" dataDxfId="23" totalsRowDxfId="22"/>
    <tableColumn id="9" xr3:uid="{652CE9B9-C7A6-4B38-90D6-92C989FE0E7E}" name="Max uurtarief excl btw" totalsRowFunction="sum" dataDxfId="21" totalsRowDxfId="20">
      <calculatedColumnFormula array="1">_xlfn.IFS(Tabel1493[[#This Row],[Functie]]="&lt;junior onderzoeker&gt;",71.9,Tabel1493[[#This Row],[Functie]]="&lt;medior onderzoeker&gt;",86.77,Tabel1493[[#This Row],[Functie]]="&lt;senior onderzoeker&gt;",108.26,Tabel1493[[#This Row],[Functie]]="&lt;overig personeel (projectcoördinatie en -administratie)&gt;",86.77,Tabel1493[[#This Row],[Functie]]="&lt;overig personeel (redacteuren, management, specialisten zoals data-analisten) vanuit journalistieke informatiebronnen)&gt;",86.77,Tabel1493[[#This Row],[Functie]]= "NTB",0)</calculatedColumnFormula>
    </tableColumn>
    <tableColumn id="6" xr3:uid="{6FEDC377-12AB-4179-B447-B9BCFB85606F}" name="Totale kosten excl btw" totalsRowFunction="custom" dataDxfId="19" totalsRowDxfId="18">
      <calculatedColumnFormula array="1">ALS</calculatedColumnFormula>
      <totalsRowFormula>SUM(Tabel1493[Totale kosten excl btw])</totalsRowFormula>
    </tableColumn>
    <tableColumn id="11" xr3:uid="{7B363CEF-26D3-4258-B782-6ECA7A647F56}" name="Max uurtarief incl btw" totalsRowFunction="sum" dataDxfId="17" totalsRowDxfId="16">
      <calculatedColumnFormula array="1">_xlfn.IFS(Tabel1493[[#This Row],[Functie]]="&lt;junior onderzoeker&gt;",87,Tabel1493[[#This Row],[Functie]]="&lt;medior onderzoeker&gt;",105,Tabel1493[[#This Row],[Functie]]="&lt;senior onderzoeker&gt;",131,Tabel1493[[#This Row],[Functie]]="&lt;overig personeel (projectcoördinatie en -administratie)&gt;",105,Tabel1493[[#This Row],[Functie]]="&lt;overig personeel (redacteuren, management, specialisten zoals data-analisten) vanuit journalistieke informatiebronnen)&gt;",105,Tabel1493[[#This Row],[Functie]]= "NTB",0)</calculatedColumnFormula>
    </tableColumn>
    <tableColumn id="10" xr3:uid="{7DFFBBD3-18D1-42BF-B6BC-365193214C3B}" name="Totale kosten incl btw" totalsRowFunction="sum" dataDxfId="15" totalsRowDxfId="14">
      <calculatedColumnFormula>SUM(Tabel1493[[#This Row],[Uren]]*Tabel1493[[#This Row],[Max uurtarief incl btw]])</calculatedColumnFormula>
    </tableColumn>
    <tableColumn id="5" xr3:uid="{5E1D91CA-48E7-42BE-8B05-557F336D2DCD}" name="Aangevraagde bijdrage SVDJ excl btw" totalsRowFunction="custom" totalsRowDxfId="13">
      <totalsRowFormula>IF(SUM(H39:H51)&lt;25000, 0, IF(SUM(H39:H51)&gt;75000, 0, SUM(H39:H51)))</totalsRowFormula>
    </tableColumn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69D62AC-3661-4655-996B-9E5B932B66BD}" name="Tabel14924" displayName="Tabel14924" ref="A62:C70" totalsRowShown="0" headerRowDxfId="12" dataDxfId="10" totalsRowDxfId="8" headerRowBorderDxfId="11" tableBorderDxfId="9" totalsRowBorderDxfId="7">
  <autoFilter ref="A62:C70" xr:uid="{80071A6D-6A60-42A8-8105-4A799B454B7E}"/>
  <tableColumns count="3">
    <tableColumn id="1" xr3:uid="{D3F3EDD1-30E1-4AE7-936C-D361336C8967}" name="Soort kosten" dataDxfId="6" totalsRowDxfId="5"/>
    <tableColumn id="2" xr3:uid="{FC7B07BF-B4B0-4676-B214-D5C0B3B45B7E}" name="Organisatie" dataDxfId="4" totalsRowDxfId="3"/>
    <tableColumn id="4" xr3:uid="{E5BD2CB9-D404-4AB2-97F9-CC0B68B8D4CF}" name="Aangevraagde bijdrage SVDJ" dataDxfId="2" totalsRowDxfId="1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3E20C-307A-4385-A887-939E2B5CB131}">
  <sheetPr>
    <pageSetUpPr fitToPage="1"/>
  </sheetPr>
  <dimension ref="A1:M138"/>
  <sheetViews>
    <sheetView tabSelected="1" zoomScale="64" zoomScaleNormal="85" workbookViewId="0">
      <selection activeCell="A2" sqref="A2"/>
    </sheetView>
  </sheetViews>
  <sheetFormatPr baseColWidth="10" defaultColWidth="9.1640625" defaultRowHeight="18" x14ac:dyDescent="0.2"/>
  <cols>
    <col min="1" max="1" width="56.1640625" style="12" customWidth="1"/>
    <col min="2" max="2" width="44.1640625" style="12" customWidth="1"/>
    <col min="3" max="3" width="38" style="12" customWidth="1"/>
    <col min="4" max="4" width="34.1640625" style="12" customWidth="1"/>
    <col min="5" max="5" width="19.5" style="12" customWidth="1"/>
    <col min="6" max="6" width="25.6640625" style="12" customWidth="1"/>
    <col min="7" max="7" width="33.33203125" style="12" customWidth="1"/>
    <col min="8" max="8" width="39" style="12" customWidth="1"/>
    <col min="9" max="9" width="24.83203125" style="12" customWidth="1"/>
    <col min="10" max="10" width="40" style="12" customWidth="1"/>
    <col min="11" max="11" width="21.5" style="12" customWidth="1"/>
    <col min="12" max="12" width="127.5" style="12" customWidth="1"/>
    <col min="13" max="13" width="13.5" style="12" bestFit="1" customWidth="1"/>
    <col min="14" max="14" width="11.83203125" style="12" bestFit="1" customWidth="1"/>
    <col min="15" max="16384" width="9.1640625" style="12"/>
  </cols>
  <sheetData>
    <row r="1" spans="1:13" ht="33" customHeight="1" x14ac:dyDescent="0.2">
      <c r="A1" s="63" t="s">
        <v>46</v>
      </c>
      <c r="B1" s="64"/>
      <c r="C1" s="64"/>
      <c r="D1" s="64"/>
      <c r="E1" s="64"/>
      <c r="F1" s="13"/>
      <c r="G1" s="3"/>
      <c r="H1" s="3"/>
    </row>
    <row r="2" spans="1:13" ht="14.5" customHeight="1" x14ac:dyDescent="0.2">
      <c r="A2" s="13"/>
      <c r="B2" s="13"/>
      <c r="C2" s="13"/>
      <c r="E2" s="14"/>
      <c r="F2" s="13"/>
      <c r="G2" s="3"/>
      <c r="H2" s="3"/>
    </row>
    <row r="3" spans="1:13" x14ac:dyDescent="0.2">
      <c r="A3" s="68" t="s">
        <v>25</v>
      </c>
      <c r="B3" s="77"/>
      <c r="C3" s="78"/>
      <c r="D3" s="13"/>
      <c r="E3" s="14"/>
      <c r="F3" s="13"/>
      <c r="G3" s="3"/>
      <c r="H3" s="3"/>
    </row>
    <row r="4" spans="1:13" ht="14.5" customHeight="1" x14ac:dyDescent="0.2">
      <c r="A4" s="69"/>
      <c r="B4" s="79"/>
      <c r="C4" s="80"/>
      <c r="D4" s="13"/>
      <c r="E4" s="14"/>
      <c r="F4" s="13"/>
      <c r="G4" s="3"/>
      <c r="H4" s="3"/>
    </row>
    <row r="5" spans="1:13" ht="14.5" customHeight="1" x14ac:dyDescent="0.2">
      <c r="A5" s="69"/>
      <c r="B5" s="79"/>
      <c r="C5" s="80"/>
      <c r="D5" s="13"/>
      <c r="E5" s="14"/>
      <c r="F5" s="13"/>
      <c r="G5" s="3"/>
      <c r="H5" s="3"/>
    </row>
    <row r="6" spans="1:13" ht="14.5" customHeight="1" x14ac:dyDescent="0.2">
      <c r="A6" s="69"/>
      <c r="B6" s="79"/>
      <c r="C6" s="80"/>
      <c r="D6" s="13"/>
      <c r="E6" s="14"/>
      <c r="F6" s="13"/>
      <c r="G6" s="3"/>
      <c r="H6" s="3"/>
    </row>
    <row r="7" spans="1:13" ht="14.5" customHeight="1" x14ac:dyDescent="0.2">
      <c r="A7" s="69"/>
      <c r="B7" s="79"/>
      <c r="C7" s="80"/>
      <c r="D7" s="13"/>
      <c r="E7" s="14"/>
      <c r="G7" s="3"/>
      <c r="H7" s="3"/>
    </row>
    <row r="8" spans="1:13" ht="14.5" customHeight="1" x14ac:dyDescent="0.2">
      <c r="A8" s="70"/>
      <c r="B8" s="81"/>
      <c r="C8" s="82"/>
      <c r="D8" s="13"/>
      <c r="E8" s="14"/>
      <c r="F8" s="13"/>
      <c r="G8" s="3"/>
      <c r="H8" s="3"/>
    </row>
    <row r="9" spans="1:13" x14ac:dyDescent="0.2">
      <c r="A9" s="13"/>
      <c r="B9" s="13"/>
      <c r="C9" s="13"/>
      <c r="D9" s="13"/>
      <c r="E9" s="14"/>
      <c r="F9" s="13"/>
      <c r="G9" s="3"/>
      <c r="H9" s="3"/>
    </row>
    <row r="10" spans="1:13" ht="14.25" customHeight="1" x14ac:dyDescent="0.2">
      <c r="A10" s="16" t="s">
        <v>30</v>
      </c>
      <c r="B10" s="65"/>
      <c r="C10" s="65"/>
      <c r="D10" s="13"/>
      <c r="E10" s="14"/>
      <c r="F10" s="13"/>
      <c r="G10" s="3"/>
      <c r="H10" s="3"/>
    </row>
    <row r="11" spans="1:13" ht="14.5" customHeight="1" x14ac:dyDescent="0.2">
      <c r="A11" s="1"/>
      <c r="B11" s="17"/>
      <c r="C11" s="17"/>
      <c r="D11" s="13"/>
      <c r="E11" s="14"/>
      <c r="F11" s="13"/>
      <c r="G11" s="3"/>
      <c r="H11" s="3"/>
    </row>
    <row r="12" spans="1:13" ht="14.25" customHeight="1" x14ac:dyDescent="0.2">
      <c r="A12" s="16" t="s">
        <v>24</v>
      </c>
      <c r="B12" s="66"/>
      <c r="C12" s="67"/>
      <c r="D12" s="13"/>
      <c r="E12" s="14"/>
      <c r="F12" s="13"/>
      <c r="G12" s="13"/>
      <c r="H12" s="15"/>
      <c r="K12" s="6"/>
      <c r="L12" s="6"/>
    </row>
    <row r="13" spans="1:13" ht="19" x14ac:dyDescent="0.2">
      <c r="A13" s="18"/>
      <c r="B13" s="18"/>
      <c r="C13" s="19"/>
      <c r="D13" s="13"/>
      <c r="E13" s="14"/>
      <c r="F13" s="13"/>
      <c r="G13" s="13"/>
      <c r="H13" s="13"/>
      <c r="K13" s="8"/>
      <c r="L13" s="8"/>
    </row>
    <row r="14" spans="1:13" ht="27.5" customHeight="1" x14ac:dyDescent="0.25">
      <c r="A14" s="20" t="s">
        <v>0</v>
      </c>
      <c r="B14" s="21" t="s">
        <v>31</v>
      </c>
      <c r="C14" s="22"/>
      <c r="D14" s="13"/>
      <c r="E14" s="14"/>
      <c r="F14" s="13"/>
      <c r="G14" s="13"/>
      <c r="H14" s="13"/>
      <c r="K14" s="8"/>
      <c r="L14" s="6"/>
    </row>
    <row r="15" spans="1:13" s="26" customFormat="1" ht="41.5" customHeight="1" x14ac:dyDescent="0.25">
      <c r="A15" s="71" t="s">
        <v>17</v>
      </c>
      <c r="B15" s="72"/>
      <c r="C15" s="72"/>
      <c r="D15" s="72"/>
      <c r="E15" s="24"/>
      <c r="F15" s="13"/>
      <c r="G15" s="13"/>
      <c r="H15" s="13"/>
      <c r="I15" s="12"/>
      <c r="J15" s="12"/>
      <c r="K15" s="8"/>
      <c r="L15" s="6"/>
      <c r="M15" s="25"/>
    </row>
    <row r="16" spans="1:13" s="26" customFormat="1" ht="28.5" customHeight="1" x14ac:dyDescent="0.25">
      <c r="A16" s="23"/>
      <c r="B16" s="11"/>
      <c r="C16" s="11"/>
      <c r="D16" s="11"/>
      <c r="E16" s="24"/>
      <c r="F16" s="13"/>
      <c r="G16" s="13"/>
      <c r="H16" s="13"/>
      <c r="I16" s="12"/>
      <c r="J16" s="12"/>
      <c r="K16" s="8"/>
      <c r="L16" s="6"/>
      <c r="M16" s="25"/>
    </row>
    <row r="17" spans="1:12" x14ac:dyDescent="0.2">
      <c r="A17" s="27" t="s">
        <v>40</v>
      </c>
      <c r="B17" s="1"/>
      <c r="C17" s="13"/>
      <c r="D17" s="13"/>
      <c r="E17" s="28"/>
      <c r="F17" s="13"/>
      <c r="G17" s="13"/>
      <c r="H17" s="13"/>
      <c r="K17" s="6"/>
      <c r="L17" s="6"/>
    </row>
    <row r="18" spans="1:12" ht="18.5" customHeight="1" x14ac:dyDescent="0.2">
      <c r="A18" s="27" t="s">
        <v>41</v>
      </c>
      <c r="B18" s="2"/>
      <c r="C18" s="13"/>
      <c r="D18" s="13"/>
      <c r="E18" s="28"/>
      <c r="F18" s="13"/>
      <c r="G18" s="13"/>
      <c r="H18" s="13"/>
      <c r="K18" s="7"/>
      <c r="L18" s="7"/>
    </row>
    <row r="19" spans="1:12" ht="18.5" customHeight="1" x14ac:dyDescent="0.2">
      <c r="A19" s="27"/>
      <c r="B19" s="2"/>
      <c r="C19" s="13"/>
      <c r="D19" s="13"/>
      <c r="E19" s="28"/>
      <c r="F19" s="13"/>
      <c r="G19" s="13"/>
      <c r="H19" s="13"/>
      <c r="K19" s="9"/>
      <c r="L19" s="6"/>
    </row>
    <row r="20" spans="1:12" ht="17.5" customHeight="1" x14ac:dyDescent="0.2">
      <c r="A20" s="6" t="s">
        <v>42</v>
      </c>
      <c r="B20" s="2"/>
      <c r="C20" s="13"/>
      <c r="D20" s="13"/>
      <c r="E20" s="28"/>
      <c r="F20" s="13"/>
      <c r="G20" s="13"/>
      <c r="H20" s="13"/>
      <c r="K20" s="9"/>
      <c r="L20" s="6"/>
    </row>
    <row r="21" spans="1:12" x14ac:dyDescent="0.2">
      <c r="A21" s="6" t="s">
        <v>43</v>
      </c>
      <c r="B21" s="2"/>
      <c r="C21" s="13"/>
      <c r="D21" s="13"/>
      <c r="E21" s="28"/>
      <c r="F21" s="13"/>
      <c r="G21" s="13"/>
      <c r="H21" s="13"/>
      <c r="K21" s="10"/>
      <c r="L21" s="10"/>
    </row>
    <row r="22" spans="1:12" ht="14.5" customHeight="1" x14ac:dyDescent="0.2">
      <c r="A22" s="13"/>
      <c r="B22" s="13"/>
      <c r="C22" s="13"/>
      <c r="D22" s="13"/>
      <c r="E22" s="14"/>
      <c r="F22" s="13"/>
      <c r="G22" s="13"/>
      <c r="H22" s="13"/>
      <c r="K22" s="10"/>
      <c r="L22" s="10"/>
    </row>
    <row r="23" spans="1:12" ht="29.25" customHeight="1" x14ac:dyDescent="0.25">
      <c r="A23" s="29" t="s">
        <v>32</v>
      </c>
      <c r="B23" s="30">
        <f>Tabel1493[[#Totals],[Totale kosten incl btw]]</f>
        <v>0</v>
      </c>
      <c r="C23" s="13"/>
      <c r="D23" s="13"/>
      <c r="E23" s="14"/>
      <c r="F23" s="13"/>
      <c r="G23" s="13"/>
      <c r="H23" s="13"/>
      <c r="K23" s="11"/>
      <c r="L23" s="11"/>
    </row>
    <row r="24" spans="1:12" ht="29.25" customHeight="1" x14ac:dyDescent="0.25">
      <c r="A24" s="29" t="s">
        <v>33</v>
      </c>
      <c r="B24" s="31">
        <f>C70</f>
        <v>0</v>
      </c>
      <c r="C24" s="13"/>
      <c r="D24" s="32"/>
      <c r="E24" s="14"/>
      <c r="F24" s="13"/>
      <c r="G24" s="13"/>
      <c r="H24" s="13"/>
      <c r="K24" s="11"/>
      <c r="L24" s="11"/>
    </row>
    <row r="25" spans="1:12" ht="28.5" customHeight="1" x14ac:dyDescent="0.2">
      <c r="A25" s="29" t="s">
        <v>34</v>
      </c>
      <c r="B25" s="31">
        <f>SUM(B23:B24)</f>
        <v>0</v>
      </c>
      <c r="C25" s="13"/>
      <c r="D25" s="13"/>
      <c r="E25" s="14"/>
      <c r="F25" s="13"/>
      <c r="G25" s="13"/>
      <c r="H25" s="13"/>
    </row>
    <row r="26" spans="1:12" x14ac:dyDescent="0.2">
      <c r="A26" s="13"/>
      <c r="B26" s="13"/>
      <c r="C26" s="13"/>
      <c r="D26" s="13"/>
      <c r="E26" s="14"/>
      <c r="F26" s="13"/>
      <c r="G26" s="13"/>
      <c r="H26" s="13"/>
    </row>
    <row r="27" spans="1:12" ht="15.75" customHeight="1" x14ac:dyDescent="0.2">
      <c r="A27" s="13"/>
      <c r="B27" s="13"/>
      <c r="C27" s="13"/>
      <c r="D27" s="13"/>
      <c r="E27" s="28"/>
      <c r="F27" s="13"/>
      <c r="G27" s="13"/>
      <c r="H27" s="13"/>
    </row>
    <row r="28" spans="1:12" ht="19.5" customHeight="1" x14ac:dyDescent="0.2">
      <c r="A28" s="13"/>
      <c r="B28" s="13"/>
      <c r="C28" s="13"/>
      <c r="D28" s="13"/>
      <c r="E28" s="28"/>
      <c r="F28" s="13"/>
      <c r="G28" s="13"/>
      <c r="H28" s="13"/>
    </row>
    <row r="29" spans="1:12" s="6" customFormat="1" ht="22.5" customHeight="1" x14ac:dyDescent="0.2">
      <c r="A29" s="5" t="s">
        <v>38</v>
      </c>
      <c r="I29" s="12"/>
      <c r="J29" s="12"/>
    </row>
    <row r="30" spans="1:12" s="6" customFormat="1" ht="25.5" customHeight="1" x14ac:dyDescent="0.2">
      <c r="A30" s="73" t="s">
        <v>35</v>
      </c>
      <c r="B30" s="74"/>
      <c r="C30" s="74"/>
      <c r="D30" s="74"/>
      <c r="E30" s="74"/>
      <c r="F30" s="74"/>
      <c r="G30" s="74"/>
      <c r="H30" s="12"/>
      <c r="I30" s="12"/>
      <c r="J30" s="12"/>
    </row>
    <row r="31" spans="1:12" s="6" customFormat="1" ht="26" customHeight="1" x14ac:dyDescent="0.2">
      <c r="A31" s="75" t="s">
        <v>36</v>
      </c>
      <c r="B31" s="74"/>
      <c r="C31" s="74"/>
      <c r="D31" s="74"/>
      <c r="E31" s="74"/>
      <c r="F31" s="74"/>
    </row>
    <row r="32" spans="1:12" s="6" customFormat="1" ht="26.5" customHeight="1" x14ac:dyDescent="0.2">
      <c r="A32" s="75" t="s">
        <v>37</v>
      </c>
      <c r="B32" s="74"/>
      <c r="C32" s="74"/>
      <c r="D32" s="74"/>
      <c r="E32" s="74"/>
      <c r="F32" s="74"/>
    </row>
    <row r="33" spans="1:12" s="10" customFormat="1" x14ac:dyDescent="0.2"/>
    <row r="34" spans="1:12" s="6" customFormat="1" ht="15.5" customHeight="1" x14ac:dyDescent="0.2">
      <c r="A34" s="76" t="s">
        <v>39</v>
      </c>
      <c r="B34" s="72"/>
      <c r="C34" s="72"/>
      <c r="D34" s="72"/>
      <c r="E34" s="72"/>
      <c r="F34" s="72"/>
      <c r="G34" s="72"/>
    </row>
    <row r="35" spans="1:12" s="6" customFormat="1" ht="33.5" customHeight="1" x14ac:dyDescent="0.2">
      <c r="A35" s="72"/>
      <c r="B35" s="72"/>
      <c r="C35" s="72"/>
      <c r="D35" s="72"/>
      <c r="E35" s="72"/>
      <c r="F35" s="72"/>
      <c r="G35" s="72"/>
    </row>
    <row r="36" spans="1:12" x14ac:dyDescent="0.2">
      <c r="C36" s="13"/>
      <c r="D36" s="19"/>
      <c r="E36" s="19"/>
      <c r="F36" s="19"/>
      <c r="G36" s="19"/>
      <c r="H36" s="19"/>
      <c r="I36" s="19"/>
      <c r="J36" s="19"/>
    </row>
    <row r="37" spans="1:12" ht="15" customHeight="1" thickBot="1" x14ac:dyDescent="0.25">
      <c r="A37" s="83" t="s">
        <v>1</v>
      </c>
      <c r="B37" s="84"/>
      <c r="C37" s="84"/>
      <c r="D37" s="84"/>
      <c r="E37" s="84"/>
      <c r="F37" s="84"/>
      <c r="G37" s="84"/>
      <c r="H37" s="84"/>
      <c r="I37" s="36"/>
      <c r="K37" s="34"/>
      <c r="L37" s="33"/>
    </row>
    <row r="38" spans="1:12" ht="19" thickBot="1" x14ac:dyDescent="0.25">
      <c r="A38" s="35" t="s">
        <v>2</v>
      </c>
      <c r="B38" s="35" t="s">
        <v>3</v>
      </c>
      <c r="C38" s="35" t="s">
        <v>23</v>
      </c>
      <c r="D38" s="35" t="s">
        <v>22</v>
      </c>
      <c r="E38" s="35" t="s">
        <v>18</v>
      </c>
      <c r="F38" s="35" t="s">
        <v>21</v>
      </c>
      <c r="G38" s="35" t="s">
        <v>19</v>
      </c>
      <c r="H38" s="35" t="s">
        <v>20</v>
      </c>
      <c r="I38" s="42"/>
      <c r="J38" s="43"/>
    </row>
    <row r="39" spans="1:12" x14ac:dyDescent="0.2">
      <c r="A39" s="37"/>
      <c r="B39" s="38" t="s">
        <v>5</v>
      </c>
      <c r="C39" s="39"/>
      <c r="D39" s="40" cm="1">
        <f t="array" ref="D39">_xlfn.IFS(Tabel1493[[#This Row],[Functie]]="&lt;junior onderzoeker&gt;",71.9,Tabel1493[[#This Row],[Functie]]="&lt;medior onderzoeker&gt;",86.77,Tabel1493[[#This Row],[Functie]]="&lt;senior onderzoeker&gt;",108.26,Tabel1493[[#This Row],[Functie]]="&lt;overig personeel (projectcoördinatie en -administratie)&gt;",86.77,Tabel1493[[#This Row],[Functie]]="&lt;overig personeel (redacteuren, management, specialisten zoals data-analisten) vanuit journalistieke informatiebronnen)&gt;",86.77,Tabel1493[[#This Row],[Functie]]= "NTB",0)</f>
        <v>0</v>
      </c>
      <c r="E39" s="40">
        <f>SUM(Tabel1493[[#This Row],[Uren]]*Tabel1493[[#This Row],[Max uurtarief excl btw]])</f>
        <v>0</v>
      </c>
      <c r="F39" s="40" cm="1">
        <f t="array" ref="F39">_xlfn.IFS(Tabel1493[[#This Row],[Functie]]="&lt;junior onderzoeker&gt;",87,Tabel1493[[#This Row],[Functie]]="&lt;medior onderzoeker&gt;",105,Tabel1493[[#This Row],[Functie]]="&lt;senior onderzoeker&gt;",131,Tabel1493[[#This Row],[Functie]]="&lt;overig personeel (projectcoördinatie en -administratie)&gt;",105,Tabel1493[[#This Row],[Functie]]="&lt;overig personeel (redacteuren, management, specialisten zoals data-analisten) vanuit journalistieke informatiebronnen)&gt;",105,Tabel1493[[#This Row],[Functie]]= "NTB",0)</f>
        <v>0</v>
      </c>
      <c r="G39" s="40">
        <f>SUM(Tabel1493[[#This Row],[Uren]]*Tabel1493[[#This Row],[Max uurtarief incl btw]])</f>
        <v>0</v>
      </c>
      <c r="H39" s="41">
        <v>0</v>
      </c>
      <c r="I39" s="42"/>
      <c r="J39" s="43"/>
    </row>
    <row r="40" spans="1:12" x14ac:dyDescent="0.2">
      <c r="A40" s="37"/>
      <c r="B40" s="38" t="s">
        <v>5</v>
      </c>
      <c r="C40" s="39"/>
      <c r="D40" s="40" cm="1">
        <f t="array" ref="D40">_xlfn.IFS(Tabel1493[[#This Row],[Functie]]="&lt;junior onderzoeker&gt;",71.9,Tabel1493[[#This Row],[Functie]]="&lt;medior onderzoeker&gt;",86.77,Tabel1493[[#This Row],[Functie]]="&lt;senior onderzoeker&gt;",108.26,Tabel1493[[#This Row],[Functie]]="&lt;overig personeel (projectcoördinatie en -administratie)&gt;",86.77,Tabel1493[[#This Row],[Functie]]="&lt;overig personeel (redacteuren, management, specialisten zoals data-analisten) vanuit journalistieke informatiebronnen)&gt;",86.77,Tabel1493[[#This Row],[Functie]]= "NTB",0)</f>
        <v>0</v>
      </c>
      <c r="E40" s="40">
        <f>SUM(Tabel1493[[#This Row],[Uren]]*Tabel1493[[#This Row],[Max uurtarief excl btw]])</f>
        <v>0</v>
      </c>
      <c r="F40" s="40" cm="1">
        <f t="array" ref="F40">_xlfn.IFS(Tabel1493[[#This Row],[Functie]]="&lt;junior onderzoeker&gt;",87,Tabel1493[[#This Row],[Functie]]="&lt;medior onderzoeker&gt;",105,Tabel1493[[#This Row],[Functie]]="&lt;senior onderzoeker&gt;",131,Tabel1493[[#This Row],[Functie]]="&lt;overig personeel (projectcoördinatie en -administratie)&gt;",105,Tabel1493[[#This Row],[Functie]]="&lt;overig personeel (redacteuren, management, specialisten zoals data-analisten) vanuit journalistieke informatiebronnen)&gt;",105,Tabel1493[[#This Row],[Functie]]= "NTB",0)</f>
        <v>0</v>
      </c>
      <c r="G40" s="40">
        <f>SUM(Tabel1493[[#This Row],[Uren]]*Tabel1493[[#This Row],[Max uurtarief incl btw]])</f>
        <v>0</v>
      </c>
      <c r="H40" s="41">
        <v>0</v>
      </c>
      <c r="I40" s="42"/>
      <c r="J40" s="43"/>
    </row>
    <row r="41" spans="1:12" x14ac:dyDescent="0.2">
      <c r="A41" s="37"/>
      <c r="B41" s="38" t="s">
        <v>5</v>
      </c>
      <c r="C41" s="39"/>
      <c r="D41" s="40" cm="1">
        <f t="array" ref="D41">_xlfn.IFS(Tabel1493[[#This Row],[Functie]]="&lt;junior onderzoeker&gt;",71.9,Tabel1493[[#This Row],[Functie]]="&lt;medior onderzoeker&gt;",86.77,Tabel1493[[#This Row],[Functie]]="&lt;senior onderzoeker&gt;",108.26,Tabel1493[[#This Row],[Functie]]="&lt;overig personeel (projectcoördinatie en -administratie)&gt;",86.77,Tabel1493[[#This Row],[Functie]]="&lt;overig personeel (redacteuren, management, specialisten zoals data-analisten) vanuit journalistieke informatiebronnen)&gt;",86.77,Tabel1493[[#This Row],[Functie]]= "NTB",0)</f>
        <v>0</v>
      </c>
      <c r="E41" s="40">
        <f>SUM(Tabel1493[[#This Row],[Uren]]*Tabel1493[[#This Row],[Max uurtarief excl btw]])</f>
        <v>0</v>
      </c>
      <c r="F41" s="40" cm="1">
        <f t="array" ref="F41">_xlfn.IFS(Tabel1493[[#This Row],[Functie]]="&lt;junior onderzoeker&gt;",87,Tabel1493[[#This Row],[Functie]]="&lt;medior onderzoeker&gt;",105,Tabel1493[[#This Row],[Functie]]="&lt;senior onderzoeker&gt;",131,Tabel1493[[#This Row],[Functie]]="&lt;overig personeel (projectcoördinatie en -administratie)&gt;",105,Tabel1493[[#This Row],[Functie]]="&lt;overig personeel (redacteuren, management, specialisten zoals data-analisten) vanuit journalistieke informatiebronnen)&gt;",105,Tabel1493[[#This Row],[Functie]]= "NTB",0)</f>
        <v>0</v>
      </c>
      <c r="G41" s="40">
        <f>SUM(Tabel1493[[#This Row],[Uren]]*Tabel1493[[#This Row],[Max uurtarief incl btw]])</f>
        <v>0</v>
      </c>
      <c r="H41" s="41">
        <v>0</v>
      </c>
      <c r="I41" s="42"/>
      <c r="J41" s="43"/>
    </row>
    <row r="42" spans="1:12" x14ac:dyDescent="0.2">
      <c r="A42" s="37"/>
      <c r="B42" s="38" t="s">
        <v>5</v>
      </c>
      <c r="C42" s="39"/>
      <c r="D42" s="40" cm="1">
        <f t="array" ref="D42">_xlfn.IFS(Tabel1493[[#This Row],[Functie]]="&lt;junior onderzoeker&gt;",71.9,Tabel1493[[#This Row],[Functie]]="&lt;medior onderzoeker&gt;",86.77,Tabel1493[[#This Row],[Functie]]="&lt;senior onderzoeker&gt;",108.26,Tabel1493[[#This Row],[Functie]]="&lt;overig personeel (projectcoördinatie en -administratie)&gt;",86.77,Tabel1493[[#This Row],[Functie]]="&lt;overig personeel (redacteuren, management, specialisten zoals data-analisten) vanuit journalistieke informatiebronnen)&gt;",86.77,Tabel1493[[#This Row],[Functie]]= "NTB",0)</f>
        <v>0</v>
      </c>
      <c r="E42" s="40">
        <f>SUM(Tabel1493[[#This Row],[Uren]]*Tabel1493[[#This Row],[Max uurtarief excl btw]])</f>
        <v>0</v>
      </c>
      <c r="F42" s="40" cm="1">
        <f t="array" ref="F42">_xlfn.IFS(Tabel1493[[#This Row],[Functie]]="&lt;junior onderzoeker&gt;",87,Tabel1493[[#This Row],[Functie]]="&lt;medior onderzoeker&gt;",105,Tabel1493[[#This Row],[Functie]]="&lt;senior onderzoeker&gt;",131,Tabel1493[[#This Row],[Functie]]="&lt;overig personeel (projectcoördinatie en -administratie)&gt;",105,Tabel1493[[#This Row],[Functie]]="&lt;overig personeel (redacteuren, management, specialisten zoals data-analisten) vanuit journalistieke informatiebronnen)&gt;",105,Tabel1493[[#This Row],[Functie]]= "NTB",0)</f>
        <v>0</v>
      </c>
      <c r="G42" s="40">
        <f>SUM(Tabel1493[[#This Row],[Uren]]*Tabel1493[[#This Row],[Max uurtarief incl btw]])</f>
        <v>0</v>
      </c>
      <c r="H42" s="41">
        <v>0</v>
      </c>
      <c r="I42" s="42"/>
      <c r="J42" s="43"/>
    </row>
    <row r="43" spans="1:12" x14ac:dyDescent="0.2">
      <c r="A43" s="37"/>
      <c r="B43" s="38" t="s">
        <v>5</v>
      </c>
      <c r="C43" s="39"/>
      <c r="D43" s="40" cm="1">
        <f t="array" ref="D43">_xlfn.IFS(Tabel1493[[#This Row],[Functie]]="&lt;junior onderzoeker&gt;",71.9,Tabel1493[[#This Row],[Functie]]="&lt;medior onderzoeker&gt;",86.77,Tabel1493[[#This Row],[Functie]]="&lt;senior onderzoeker&gt;",108.26,Tabel1493[[#This Row],[Functie]]="&lt;overig personeel (projectcoördinatie en -administratie)&gt;",86.77,Tabel1493[[#This Row],[Functie]]="&lt;overig personeel (redacteuren, management, specialisten zoals data-analisten) vanuit journalistieke informatiebronnen)&gt;",86.77,Tabel1493[[#This Row],[Functie]]= "NTB",0)</f>
        <v>0</v>
      </c>
      <c r="E43" s="40">
        <f>SUM(Tabel1493[[#This Row],[Uren]]*Tabel1493[[#This Row],[Max uurtarief excl btw]])</f>
        <v>0</v>
      </c>
      <c r="F43" s="40" cm="1">
        <f t="array" ref="F43">_xlfn.IFS(Tabel1493[[#This Row],[Functie]]="&lt;junior onderzoeker&gt;",87,Tabel1493[[#This Row],[Functie]]="&lt;medior onderzoeker&gt;",105,Tabel1493[[#This Row],[Functie]]="&lt;senior onderzoeker&gt;",131,Tabel1493[[#This Row],[Functie]]="&lt;overig personeel (projectcoördinatie en -administratie)&gt;",105,Tabel1493[[#This Row],[Functie]]="&lt;overig personeel (redacteuren, management, specialisten zoals data-analisten) vanuit journalistieke informatiebronnen)&gt;",105,Tabel1493[[#This Row],[Functie]]= "NTB",0)</f>
        <v>0</v>
      </c>
      <c r="G43" s="40">
        <f>SUM(Tabel1493[[#This Row],[Uren]]*Tabel1493[[#This Row],[Max uurtarief incl btw]])</f>
        <v>0</v>
      </c>
      <c r="H43" s="41">
        <v>0</v>
      </c>
      <c r="I43" s="42"/>
      <c r="J43" s="43"/>
    </row>
    <row r="44" spans="1:12" x14ac:dyDescent="0.2">
      <c r="A44" s="37"/>
      <c r="B44" s="38" t="s">
        <v>5</v>
      </c>
      <c r="C44" s="39"/>
      <c r="D44" s="40" cm="1">
        <f t="array" ref="D44">_xlfn.IFS(Tabel1493[[#This Row],[Functie]]="&lt;junior onderzoeker&gt;",71.9,Tabel1493[[#This Row],[Functie]]="&lt;medior onderzoeker&gt;",86.77,Tabel1493[[#This Row],[Functie]]="&lt;senior onderzoeker&gt;",108.26,Tabel1493[[#This Row],[Functie]]="&lt;overig personeel (projectcoördinatie en -administratie)&gt;",86.77,Tabel1493[[#This Row],[Functie]]="&lt;overig personeel (redacteuren, management, specialisten zoals data-analisten) vanuit journalistieke informatiebronnen)&gt;",86.77,Tabel1493[[#This Row],[Functie]]= "NTB",0)</f>
        <v>0</v>
      </c>
      <c r="E44" s="40">
        <f>SUM(Tabel1493[[#This Row],[Uren]]*Tabel1493[[#This Row],[Max uurtarief excl btw]])</f>
        <v>0</v>
      </c>
      <c r="F44" s="40" cm="1">
        <f t="array" ref="F44">_xlfn.IFS(Tabel1493[[#This Row],[Functie]]="&lt;junior onderzoeker&gt;",87,Tabel1493[[#This Row],[Functie]]="&lt;medior onderzoeker&gt;",105,Tabel1493[[#This Row],[Functie]]="&lt;senior onderzoeker&gt;",131,Tabel1493[[#This Row],[Functie]]="&lt;overig personeel (projectcoördinatie en -administratie)&gt;",105,Tabel1493[[#This Row],[Functie]]="&lt;overig personeel (redacteuren, management, specialisten zoals data-analisten) vanuit journalistieke informatiebronnen)&gt;",105,Tabel1493[[#This Row],[Functie]]= "NTB",0)</f>
        <v>0</v>
      </c>
      <c r="G44" s="40">
        <f>SUM(Tabel1493[[#This Row],[Uren]]*Tabel1493[[#This Row],[Max uurtarief incl btw]])</f>
        <v>0</v>
      </c>
      <c r="H44" s="41">
        <v>0</v>
      </c>
      <c r="I44" s="42"/>
      <c r="J44" s="43"/>
    </row>
    <row r="45" spans="1:12" x14ac:dyDescent="0.2">
      <c r="A45" s="37"/>
      <c r="B45" s="38" t="s">
        <v>5</v>
      </c>
      <c r="C45" s="39"/>
      <c r="D45" s="40" cm="1">
        <f t="array" ref="D45">_xlfn.IFS(Tabel1493[[#This Row],[Functie]]="&lt;junior onderzoeker&gt;",71.9,Tabel1493[[#This Row],[Functie]]="&lt;medior onderzoeker&gt;",86.77,Tabel1493[[#This Row],[Functie]]="&lt;senior onderzoeker&gt;",108.26,Tabel1493[[#This Row],[Functie]]="&lt;overig personeel (projectcoördinatie en -administratie)&gt;",86.77,Tabel1493[[#This Row],[Functie]]="&lt;overig personeel (redacteuren, management, specialisten zoals data-analisten) vanuit journalistieke informatiebronnen)&gt;",86.77,Tabel1493[[#This Row],[Functie]]= "NTB",0)</f>
        <v>0</v>
      </c>
      <c r="E45" s="40">
        <f>SUM(Tabel1493[[#This Row],[Uren]]*Tabel1493[[#This Row],[Max uurtarief excl btw]])</f>
        <v>0</v>
      </c>
      <c r="F45" s="40" cm="1">
        <f t="array" ref="F45">_xlfn.IFS(Tabel1493[[#This Row],[Functie]]="&lt;junior onderzoeker&gt;",87,Tabel1493[[#This Row],[Functie]]="&lt;medior onderzoeker&gt;",105,Tabel1493[[#This Row],[Functie]]="&lt;senior onderzoeker&gt;",131,Tabel1493[[#This Row],[Functie]]="&lt;overig personeel (projectcoördinatie en -administratie)&gt;",105,Tabel1493[[#This Row],[Functie]]="&lt;overig personeel (redacteuren, management, specialisten zoals data-analisten) vanuit journalistieke informatiebronnen)&gt;",105,Tabel1493[[#This Row],[Functie]]= "NTB",0)</f>
        <v>0</v>
      </c>
      <c r="G45" s="40">
        <f>SUM(Tabel1493[[#This Row],[Uren]]*Tabel1493[[#This Row],[Max uurtarief incl btw]])</f>
        <v>0</v>
      </c>
      <c r="H45" s="41">
        <v>0</v>
      </c>
      <c r="I45" s="42"/>
      <c r="J45" s="43"/>
    </row>
    <row r="46" spans="1:12" x14ac:dyDescent="0.2">
      <c r="A46" s="37"/>
      <c r="B46" s="38" t="s">
        <v>5</v>
      </c>
      <c r="C46" s="39"/>
      <c r="D46" s="40" cm="1">
        <f t="array" ref="D46">_xlfn.IFS(Tabel1493[[#This Row],[Functie]]="&lt;junior onderzoeker&gt;",71.9,Tabel1493[[#This Row],[Functie]]="&lt;medior onderzoeker&gt;",86.77,Tabel1493[[#This Row],[Functie]]="&lt;senior onderzoeker&gt;",108.26,Tabel1493[[#This Row],[Functie]]="&lt;overig personeel (projectcoördinatie en -administratie)&gt;",86.77,Tabel1493[[#This Row],[Functie]]="&lt;overig personeel (redacteuren, management, specialisten zoals data-analisten) vanuit journalistieke informatiebronnen)&gt;",86.77,Tabel1493[[#This Row],[Functie]]= "NTB",0)</f>
        <v>0</v>
      </c>
      <c r="E46" s="40">
        <f>SUM(Tabel1493[[#This Row],[Uren]]*Tabel1493[[#This Row],[Max uurtarief excl btw]])</f>
        <v>0</v>
      </c>
      <c r="F46" s="40" cm="1">
        <f t="array" ref="F46">_xlfn.IFS(Tabel1493[[#This Row],[Functie]]="&lt;junior onderzoeker&gt;",87,Tabel1493[[#This Row],[Functie]]="&lt;medior onderzoeker&gt;",105,Tabel1493[[#This Row],[Functie]]="&lt;senior onderzoeker&gt;",131,Tabel1493[[#This Row],[Functie]]="&lt;overig personeel (projectcoördinatie en -administratie)&gt;",105,Tabel1493[[#This Row],[Functie]]="&lt;overig personeel (redacteuren, management, specialisten zoals data-analisten) vanuit journalistieke informatiebronnen)&gt;",105,Tabel1493[[#This Row],[Functie]]= "NTB",0)</f>
        <v>0</v>
      </c>
      <c r="G46" s="40">
        <f>SUM(Tabel1493[[#This Row],[Uren]]*Tabel1493[[#This Row],[Max uurtarief incl btw]])</f>
        <v>0</v>
      </c>
      <c r="H46" s="41">
        <v>0</v>
      </c>
      <c r="I46" s="42"/>
      <c r="J46" s="43"/>
    </row>
    <row r="47" spans="1:12" x14ac:dyDescent="0.2">
      <c r="A47" s="37"/>
      <c r="B47" s="38" t="s">
        <v>5</v>
      </c>
      <c r="C47" s="39"/>
      <c r="D47" s="40" cm="1">
        <f t="array" ref="D47">_xlfn.IFS(Tabel1493[[#This Row],[Functie]]="&lt;junior onderzoeker&gt;",71.9,Tabel1493[[#This Row],[Functie]]="&lt;medior onderzoeker&gt;",86.77,Tabel1493[[#This Row],[Functie]]="&lt;senior onderzoeker&gt;",108.26,Tabel1493[[#This Row],[Functie]]="&lt;overig personeel (projectcoördinatie en -administratie)&gt;",86.77,Tabel1493[[#This Row],[Functie]]="&lt;overig personeel (redacteuren, management, specialisten zoals data-analisten) vanuit journalistieke informatiebronnen)&gt;",86.77,Tabel1493[[#This Row],[Functie]]= "NTB",0)</f>
        <v>0</v>
      </c>
      <c r="E47" s="40">
        <f>SUM(Tabel1493[[#This Row],[Uren]]*Tabel1493[[#This Row],[Max uurtarief excl btw]])</f>
        <v>0</v>
      </c>
      <c r="F47" s="40" cm="1">
        <f t="array" ref="F47">_xlfn.IFS(Tabel1493[[#This Row],[Functie]]="&lt;junior onderzoeker&gt;",87,Tabel1493[[#This Row],[Functie]]="&lt;medior onderzoeker&gt;",105,Tabel1493[[#This Row],[Functie]]="&lt;senior onderzoeker&gt;",131,Tabel1493[[#This Row],[Functie]]="&lt;overig personeel (projectcoördinatie en -administratie)&gt;",105,Tabel1493[[#This Row],[Functie]]="&lt;overig personeel (redacteuren, management, specialisten zoals data-analisten) vanuit journalistieke informatiebronnen)&gt;",105,Tabel1493[[#This Row],[Functie]]= "NTB",0)</f>
        <v>0</v>
      </c>
      <c r="G47" s="40">
        <f>SUM(Tabel1493[[#This Row],[Uren]]*Tabel1493[[#This Row],[Max uurtarief incl btw]])</f>
        <v>0</v>
      </c>
      <c r="H47" s="41">
        <v>0</v>
      </c>
      <c r="I47" s="42"/>
      <c r="J47" s="43"/>
    </row>
    <row r="48" spans="1:12" x14ac:dyDescent="0.2">
      <c r="A48" s="37"/>
      <c r="B48" s="38" t="s">
        <v>5</v>
      </c>
      <c r="C48" s="39"/>
      <c r="D48" s="40" cm="1">
        <f t="array" ref="D48">_xlfn.IFS(Tabel1493[[#This Row],[Functie]]="&lt;junior onderzoeker&gt;",71.9,Tabel1493[[#This Row],[Functie]]="&lt;medior onderzoeker&gt;",86.77,Tabel1493[[#This Row],[Functie]]="&lt;senior onderzoeker&gt;",108.26,Tabel1493[[#This Row],[Functie]]="&lt;overig personeel (projectcoördinatie en -administratie)&gt;",86.77,Tabel1493[[#This Row],[Functie]]="&lt;overig personeel (redacteuren, management, specialisten zoals data-analisten) vanuit journalistieke informatiebronnen)&gt;",86.77,Tabel1493[[#This Row],[Functie]]= "NTB",0)</f>
        <v>0</v>
      </c>
      <c r="E48" s="40">
        <f>SUM(Tabel1493[[#This Row],[Uren]]*Tabel1493[[#This Row],[Max uurtarief excl btw]])</f>
        <v>0</v>
      </c>
      <c r="F48" s="40" cm="1">
        <f t="array" ref="F48">_xlfn.IFS(Tabel1493[[#This Row],[Functie]]="&lt;junior onderzoeker&gt;",87,Tabel1493[[#This Row],[Functie]]="&lt;medior onderzoeker&gt;",105,Tabel1493[[#This Row],[Functie]]="&lt;senior onderzoeker&gt;",131,Tabel1493[[#This Row],[Functie]]="&lt;overig personeel (projectcoördinatie en -administratie)&gt;",105,Tabel1493[[#This Row],[Functie]]="&lt;overig personeel (redacteuren, management, specialisten zoals data-analisten) vanuit journalistieke informatiebronnen)&gt;",105,Tabel1493[[#This Row],[Functie]]= "NTB",0)</f>
        <v>0</v>
      </c>
      <c r="G48" s="40">
        <f>SUM(Tabel1493[[#This Row],[Uren]]*Tabel1493[[#This Row],[Max uurtarief incl btw]])</f>
        <v>0</v>
      </c>
      <c r="H48" s="41">
        <v>0</v>
      </c>
      <c r="I48" s="42"/>
      <c r="J48" s="43"/>
    </row>
    <row r="49" spans="1:10" x14ac:dyDescent="0.2">
      <c r="A49" s="37"/>
      <c r="B49" s="38" t="s">
        <v>5</v>
      </c>
      <c r="C49" s="39"/>
      <c r="D49" s="40" cm="1">
        <f t="array" ref="D49">_xlfn.IFS(Tabel1493[[#This Row],[Functie]]="&lt;junior onderzoeker&gt;",71.9,Tabel1493[[#This Row],[Functie]]="&lt;medior onderzoeker&gt;",86.77,Tabel1493[[#This Row],[Functie]]="&lt;senior onderzoeker&gt;",108.26,Tabel1493[[#This Row],[Functie]]="&lt;overig personeel (projectcoördinatie en -administratie)&gt;",86.77,Tabel1493[[#This Row],[Functie]]="&lt;overig personeel (redacteuren, management, specialisten zoals data-analisten) vanuit journalistieke informatiebronnen)&gt;",86.77,Tabel1493[[#This Row],[Functie]]= "NTB",0)</f>
        <v>0</v>
      </c>
      <c r="E49" s="40">
        <f>SUM(Tabel1493[[#This Row],[Uren]]*Tabel1493[[#This Row],[Max uurtarief excl btw]])</f>
        <v>0</v>
      </c>
      <c r="F49" s="40" cm="1">
        <f t="array" ref="F49">_xlfn.IFS(Tabel1493[[#This Row],[Functie]]="&lt;junior onderzoeker&gt;",87,Tabel1493[[#This Row],[Functie]]="&lt;medior onderzoeker&gt;",105,Tabel1493[[#This Row],[Functie]]="&lt;senior onderzoeker&gt;",131,Tabel1493[[#This Row],[Functie]]="&lt;overig personeel (projectcoördinatie en -administratie)&gt;",105,Tabel1493[[#This Row],[Functie]]="&lt;overig personeel (redacteuren, management, specialisten zoals data-analisten) vanuit journalistieke informatiebronnen)&gt;",105,Tabel1493[[#This Row],[Functie]]= "NTB",0)</f>
        <v>0</v>
      </c>
      <c r="G49" s="40">
        <f>SUM(Tabel1493[[#This Row],[Uren]]*Tabel1493[[#This Row],[Max uurtarief incl btw]])</f>
        <v>0</v>
      </c>
      <c r="H49" s="41">
        <v>0</v>
      </c>
      <c r="I49" s="42"/>
      <c r="J49" s="43"/>
    </row>
    <row r="50" spans="1:10" x14ac:dyDescent="0.2">
      <c r="A50" s="37"/>
      <c r="B50" s="38" t="s">
        <v>5</v>
      </c>
      <c r="C50" s="39"/>
      <c r="D50" s="40" cm="1">
        <f t="array" ref="D50">_xlfn.IFS(Tabel1493[[#This Row],[Functie]]="&lt;junior onderzoeker&gt;",71.9,Tabel1493[[#This Row],[Functie]]="&lt;medior onderzoeker&gt;",86.77,Tabel1493[[#This Row],[Functie]]="&lt;senior onderzoeker&gt;",108.26,Tabel1493[[#This Row],[Functie]]="&lt;overig personeel (projectcoördinatie en -administratie)&gt;",86.77,Tabel1493[[#This Row],[Functie]]="&lt;overig personeel (redacteuren, management, specialisten zoals data-analisten) vanuit journalistieke informatiebronnen)&gt;",86.77,Tabel1493[[#This Row],[Functie]]= "NTB",0)</f>
        <v>0</v>
      </c>
      <c r="E50" s="40">
        <f>SUM(Tabel1493[[#This Row],[Uren]]*Tabel1493[[#This Row],[Max uurtarief excl btw]])</f>
        <v>0</v>
      </c>
      <c r="F50" s="40" cm="1">
        <f t="array" ref="F50">_xlfn.IFS(Tabel1493[[#This Row],[Functie]]="&lt;junior onderzoeker&gt;",87,Tabel1493[[#This Row],[Functie]]="&lt;medior onderzoeker&gt;",105,Tabel1493[[#This Row],[Functie]]="&lt;senior onderzoeker&gt;",131,Tabel1493[[#This Row],[Functie]]="&lt;overig personeel (projectcoördinatie en -administratie)&gt;",105,Tabel1493[[#This Row],[Functie]]="&lt;overig personeel (redacteuren, management, specialisten zoals data-analisten) vanuit journalistieke informatiebronnen)&gt;",105,Tabel1493[[#This Row],[Functie]]= "NTB",0)</f>
        <v>0</v>
      </c>
      <c r="G50" s="40">
        <f>SUM(Tabel1493[[#This Row],[Uren]]*Tabel1493[[#This Row],[Max uurtarief incl btw]])</f>
        <v>0</v>
      </c>
      <c r="H50" s="41">
        <v>0</v>
      </c>
      <c r="I50" s="42"/>
      <c r="J50" s="43"/>
    </row>
    <row r="51" spans="1:10" x14ac:dyDescent="0.2">
      <c r="A51" s="44"/>
      <c r="B51" s="38" t="s">
        <v>5</v>
      </c>
      <c r="C51" s="39"/>
      <c r="D51" s="45" cm="1">
        <f t="array" ref="D51">_xlfn.IFS(Tabel1493[[#This Row],[Functie]]="&lt;junior onderzoeker&gt;",71.9,Tabel1493[[#This Row],[Functie]]="&lt;medior onderzoeker&gt;",86.77,Tabel1493[[#This Row],[Functie]]="&lt;senior onderzoeker&gt;",108.26,Tabel1493[[#This Row],[Functie]]="&lt;overig personeel (projectcoördinatie en -administratie)&gt;",86.77,Tabel1493[[#This Row],[Functie]]="&lt;overig personeel (redacteuren, management, specialisten zoals data-analisten) vanuit journalistieke informatiebronnen)&gt;",86.77,Tabel1493[[#This Row],[Functie]]= "NTB",0)</f>
        <v>0</v>
      </c>
      <c r="E51" s="40">
        <f>SUM(Tabel1493[[#This Row],[Uren]]*Tabel1493[[#This Row],[Max uurtarief excl btw]])</f>
        <v>0</v>
      </c>
      <c r="F51" s="45" cm="1">
        <f t="array" ref="F51">_xlfn.IFS(Tabel1493[[#This Row],[Functie]]="&lt;junior onderzoeker&gt;",87,Tabel1493[[#This Row],[Functie]]="&lt;medior onderzoeker&gt;",105,Tabel1493[[#This Row],[Functie]]="&lt;senior onderzoeker&gt;",131,Tabel1493[[#This Row],[Functie]]="&lt;overig personeel (projectcoördinatie en -administratie)&gt;",105,Tabel1493[[#This Row],[Functie]]="&lt;overig personeel (redacteuren, management, specialisten zoals data-analisten) vanuit journalistieke informatiebronnen)&gt;",105,Tabel1493[[#This Row],[Functie]]= "NTB",0)</f>
        <v>0</v>
      </c>
      <c r="G51" s="40">
        <f>SUM(Tabel1493[[#This Row],[Uren]]*Tabel1493[[#This Row],[Max uurtarief incl btw]])</f>
        <v>0</v>
      </c>
      <c r="H51" s="41">
        <v>0</v>
      </c>
      <c r="I51" s="42"/>
      <c r="J51" s="43"/>
    </row>
    <row r="52" spans="1:10" x14ac:dyDescent="0.2">
      <c r="A52" s="44" t="s">
        <v>9</v>
      </c>
      <c r="B52" s="38"/>
      <c r="C52" s="39"/>
      <c r="D52" s="45"/>
      <c r="E52" s="40"/>
      <c r="F52" s="45"/>
      <c r="G52" s="40"/>
      <c r="H52" s="41"/>
    </row>
    <row r="53" spans="1:10" x14ac:dyDescent="0.2">
      <c r="A53" s="46"/>
      <c r="B53" s="47"/>
      <c r="C53" s="48">
        <f>SUBTOTAL(109,Tabel1493[Uren])</f>
        <v>0</v>
      </c>
      <c r="D53" s="49">
        <f>SUBTOTAL(109,Tabel1493[Max uurtarief excl btw])</f>
        <v>0</v>
      </c>
      <c r="E53" s="50">
        <f>SUM(Tabel1493[Totale kosten excl btw])</f>
        <v>0</v>
      </c>
      <c r="F53" s="50">
        <f>SUBTOTAL(109,Tabel1493[Max uurtarief incl btw])</f>
        <v>0</v>
      </c>
      <c r="G53" s="50">
        <f>SUBTOTAL(109,Tabel1493[Totale kosten incl btw])</f>
        <v>0</v>
      </c>
      <c r="H53" s="50">
        <f>IF(SUM(H39:H51)&lt;25000, 0, IF(SUM(H39:H51)&gt;75000, 0, SUM(H39:H51)))</f>
        <v>0</v>
      </c>
    </row>
    <row r="54" spans="1:10" s="4" customFormat="1" ht="16.25" customHeight="1" x14ac:dyDescent="0.2">
      <c r="A54" s="6"/>
      <c r="B54" s="6"/>
      <c r="C54" s="6"/>
      <c r="F54" s="60"/>
      <c r="G54" s="62"/>
      <c r="H54" s="61"/>
    </row>
    <row r="55" spans="1:10" s="4" customFormat="1" ht="16.25" customHeight="1" x14ac:dyDescent="0.2">
      <c r="A55" s="6"/>
      <c r="B55" s="6"/>
      <c r="C55" s="6"/>
      <c r="F55" s="60"/>
      <c r="G55" s="62"/>
      <c r="H55" s="61"/>
    </row>
    <row r="56" spans="1:10" x14ac:dyDescent="0.2">
      <c r="C56" s="34"/>
      <c r="D56" s="58"/>
      <c r="E56" s="33"/>
      <c r="G56" s="59"/>
      <c r="H56" s="59"/>
      <c r="I56" s="59"/>
      <c r="J56" s="59"/>
    </row>
    <row r="57" spans="1:10" s="4" customFormat="1" ht="18" customHeight="1" x14ac:dyDescent="0.2">
      <c r="A57" s="7" t="s">
        <v>45</v>
      </c>
      <c r="B57" s="7"/>
      <c r="C57" s="6"/>
      <c r="F57" s="60"/>
      <c r="G57" s="61"/>
      <c r="H57" s="61"/>
    </row>
    <row r="58" spans="1:10" s="4" customFormat="1" ht="16.25" customHeight="1" x14ac:dyDescent="0.2">
      <c r="A58" s="6" t="s">
        <v>44</v>
      </c>
      <c r="B58" s="6"/>
      <c r="C58" s="6"/>
      <c r="F58" s="60"/>
      <c r="G58" s="62"/>
      <c r="H58" s="61"/>
    </row>
    <row r="59" spans="1:10" s="4" customFormat="1" ht="16.25" customHeight="1" x14ac:dyDescent="0.2">
      <c r="A59" s="6"/>
      <c r="B59" s="6"/>
      <c r="C59" s="6"/>
      <c r="F59" s="60"/>
      <c r="G59" s="62"/>
      <c r="H59" s="61"/>
    </row>
    <row r="60" spans="1:10" x14ac:dyDescent="0.2">
      <c r="A60" s="13"/>
      <c r="B60" s="13"/>
      <c r="C60" s="13"/>
      <c r="D60" s="1"/>
      <c r="E60" s="51"/>
      <c r="F60" s="13"/>
      <c r="G60" s="13"/>
      <c r="H60" s="13"/>
      <c r="I60" s="13"/>
    </row>
    <row r="61" spans="1:10" ht="15" customHeight="1" thickBot="1" x14ac:dyDescent="0.25">
      <c r="A61" s="83" t="s">
        <v>27</v>
      </c>
      <c r="B61" s="84"/>
      <c r="C61" s="84"/>
      <c r="D61" s="13"/>
      <c r="E61" s="19"/>
      <c r="F61" s="19"/>
      <c r="G61" s="13"/>
      <c r="H61" s="13"/>
      <c r="I61" s="13"/>
      <c r="J61" s="13"/>
    </row>
    <row r="62" spans="1:10" ht="19" thickBot="1" x14ac:dyDescent="0.25">
      <c r="A62" s="35" t="s">
        <v>26</v>
      </c>
      <c r="B62" s="35" t="s">
        <v>8</v>
      </c>
      <c r="C62" s="35" t="s">
        <v>4</v>
      </c>
      <c r="D62" s="13"/>
      <c r="E62" s="13"/>
      <c r="F62" s="13"/>
      <c r="G62" s="13"/>
      <c r="H62" s="13"/>
      <c r="I62" s="13"/>
    </row>
    <row r="63" spans="1:10" x14ac:dyDescent="0.2">
      <c r="A63" s="37" t="s">
        <v>28</v>
      </c>
      <c r="B63" s="38"/>
      <c r="C63" s="52">
        <v>0</v>
      </c>
      <c r="D63" s="13"/>
      <c r="E63" s="13"/>
      <c r="F63" s="13"/>
      <c r="G63" s="13"/>
      <c r="H63" s="13"/>
      <c r="I63" s="13"/>
    </row>
    <row r="64" spans="1:10" x14ac:dyDescent="0.2">
      <c r="A64" s="37" t="s">
        <v>29</v>
      </c>
      <c r="B64" s="38"/>
      <c r="C64" s="41">
        <v>0</v>
      </c>
      <c r="D64" s="13"/>
      <c r="E64" s="13"/>
      <c r="F64" s="13"/>
      <c r="G64" s="13"/>
      <c r="H64" s="13"/>
      <c r="I64" s="13"/>
    </row>
    <row r="65" spans="1:10" x14ac:dyDescent="0.2">
      <c r="A65" s="37"/>
      <c r="B65" s="38"/>
      <c r="C65" s="41">
        <v>0</v>
      </c>
      <c r="D65" s="13"/>
      <c r="E65" s="13"/>
      <c r="F65" s="13"/>
      <c r="G65" s="13"/>
      <c r="H65" s="13"/>
      <c r="I65" s="13"/>
    </row>
    <row r="66" spans="1:10" x14ac:dyDescent="0.2">
      <c r="A66" s="37"/>
      <c r="B66" s="38"/>
      <c r="C66" s="41">
        <v>0</v>
      </c>
      <c r="D66" s="13"/>
      <c r="E66" s="13"/>
      <c r="F66" s="13"/>
      <c r="G66" s="13"/>
      <c r="H66" s="13"/>
      <c r="I66" s="13"/>
    </row>
    <row r="67" spans="1:10" x14ac:dyDescent="0.2">
      <c r="A67" s="37"/>
      <c r="B67" s="38"/>
      <c r="C67" s="41">
        <v>0</v>
      </c>
      <c r="D67" s="13"/>
      <c r="E67" s="13"/>
      <c r="F67" s="13"/>
      <c r="G67" s="13"/>
      <c r="H67" s="13"/>
      <c r="I67" s="13"/>
    </row>
    <row r="68" spans="1:10" x14ac:dyDescent="0.2">
      <c r="A68" s="37"/>
      <c r="B68" s="38"/>
      <c r="C68" s="41">
        <v>0</v>
      </c>
      <c r="D68" s="13"/>
      <c r="E68" s="13"/>
      <c r="F68" s="13"/>
      <c r="G68" s="13"/>
      <c r="H68" s="13"/>
      <c r="I68" s="13"/>
    </row>
    <row r="69" spans="1:10" x14ac:dyDescent="0.2">
      <c r="A69" s="44" t="s">
        <v>9</v>
      </c>
      <c r="B69" s="39"/>
      <c r="C69" s="41">
        <v>0</v>
      </c>
      <c r="D69" s="13"/>
      <c r="E69" s="13"/>
      <c r="F69" s="13"/>
      <c r="G69" s="13"/>
      <c r="H69" s="13"/>
      <c r="I69" s="13"/>
    </row>
    <row r="70" spans="1:10" ht="19" thickBot="1" x14ac:dyDescent="0.25">
      <c r="A70" s="54"/>
      <c r="B70" s="48" t="s">
        <v>7</v>
      </c>
      <c r="C70" s="53">
        <f>MIN(C63+C64, H53*10%)</f>
        <v>0</v>
      </c>
      <c r="D70" s="13"/>
      <c r="E70" s="13"/>
      <c r="F70" s="13"/>
      <c r="G70" s="13"/>
      <c r="H70" s="13"/>
      <c r="I70" s="13"/>
    </row>
    <row r="71" spans="1:10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</row>
    <row r="72" spans="1:10" x14ac:dyDescent="0.2">
      <c r="A72" s="13"/>
      <c r="B72" s="13"/>
      <c r="C72" s="13"/>
      <c r="D72" s="13"/>
      <c r="E72" s="13"/>
      <c r="F72" s="13"/>
      <c r="G72" s="13"/>
      <c r="H72" s="13"/>
      <c r="I72" s="13"/>
      <c r="J72" s="13"/>
    </row>
    <row r="73" spans="1:10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</row>
    <row r="74" spans="1:10" x14ac:dyDescent="0.2">
      <c r="A74" s="13"/>
      <c r="B74" s="13"/>
      <c r="C74" s="13"/>
      <c r="D74" s="13"/>
      <c r="E74" s="13"/>
      <c r="F74" s="13"/>
      <c r="G74" s="13"/>
      <c r="H74" s="13"/>
      <c r="I74" s="13"/>
      <c r="J74" s="13"/>
    </row>
    <row r="75" spans="1:10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</row>
    <row r="76" spans="1:10" x14ac:dyDescent="0.2">
      <c r="A76" s="13"/>
      <c r="B76" s="13"/>
      <c r="C76" s="13"/>
      <c r="D76" s="13"/>
      <c r="E76" s="13"/>
      <c r="F76" s="13"/>
      <c r="G76" s="13"/>
      <c r="H76" s="13"/>
      <c r="I76" s="13"/>
      <c r="J76" s="13"/>
    </row>
    <row r="77" spans="1:10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</row>
    <row r="78" spans="1:10" x14ac:dyDescent="0.2">
      <c r="A78" s="55"/>
      <c r="B78" s="13"/>
      <c r="C78" s="13"/>
      <c r="D78" s="13"/>
      <c r="E78" s="13"/>
      <c r="F78" s="13"/>
      <c r="G78" s="13"/>
      <c r="H78" s="13"/>
      <c r="I78" s="13"/>
      <c r="J78" s="13"/>
    </row>
    <row r="79" spans="1:10" x14ac:dyDescent="0.2">
      <c r="A79" s="56"/>
      <c r="B79" s="13"/>
      <c r="C79" s="13"/>
      <c r="D79" s="13"/>
      <c r="E79" s="13"/>
      <c r="F79" s="13"/>
      <c r="G79" s="13"/>
      <c r="H79" s="13"/>
      <c r="I79" s="13"/>
      <c r="J79" s="13"/>
    </row>
    <row r="80" spans="1:10" x14ac:dyDescent="0.2">
      <c r="A80" s="13"/>
      <c r="B80" s="13"/>
      <c r="C80" s="13"/>
      <c r="D80" s="13"/>
      <c r="E80" s="13"/>
      <c r="F80" s="13"/>
      <c r="G80" s="13"/>
      <c r="H80" s="13"/>
      <c r="I80" s="13"/>
      <c r="J80" s="13"/>
    </row>
    <row r="81" spans="1:10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</row>
    <row r="128" spans="1:1" x14ac:dyDescent="0.2">
      <c r="A128" s="12" t="s">
        <v>6</v>
      </c>
    </row>
    <row r="129" spans="1:1" x14ac:dyDescent="0.2">
      <c r="A129" s="12" t="s">
        <v>10</v>
      </c>
    </row>
    <row r="130" spans="1:1" x14ac:dyDescent="0.2">
      <c r="A130" s="12" t="s">
        <v>11</v>
      </c>
    </row>
    <row r="132" spans="1:1" x14ac:dyDescent="0.2">
      <c r="A132" s="57" t="s">
        <v>3</v>
      </c>
    </row>
    <row r="133" spans="1:1" x14ac:dyDescent="0.2">
      <c r="A133" s="12" t="s">
        <v>12</v>
      </c>
    </row>
    <row r="134" spans="1:1" x14ac:dyDescent="0.2">
      <c r="A134" s="12" t="s">
        <v>13</v>
      </c>
    </row>
    <row r="135" spans="1:1" x14ac:dyDescent="0.2">
      <c r="A135" s="12" t="s">
        <v>14</v>
      </c>
    </row>
    <row r="136" spans="1:1" x14ac:dyDescent="0.2">
      <c r="A136" s="12" t="s">
        <v>15</v>
      </c>
    </row>
    <row r="137" spans="1:1" x14ac:dyDescent="0.2">
      <c r="A137" s="12" t="s">
        <v>16</v>
      </c>
    </row>
    <row r="138" spans="1:1" x14ac:dyDescent="0.2">
      <c r="A138" s="12" t="s">
        <v>5</v>
      </c>
    </row>
  </sheetData>
  <mergeCells count="12">
    <mergeCell ref="A37:H37"/>
    <mergeCell ref="A61:C61"/>
    <mergeCell ref="A30:G30"/>
    <mergeCell ref="A31:F31"/>
    <mergeCell ref="A32:F32"/>
    <mergeCell ref="A34:G35"/>
    <mergeCell ref="B3:C8"/>
    <mergeCell ref="A1:E1"/>
    <mergeCell ref="B10:C10"/>
    <mergeCell ref="B12:C12"/>
    <mergeCell ref="A3:A8"/>
    <mergeCell ref="A15:D15"/>
  </mergeCells>
  <conditionalFormatting sqref="E39:E52 G39:G52">
    <cfRule type="cellIs" dxfId="0" priority="1" operator="greaterThan">
      <formula>C39*D39</formula>
    </cfRule>
  </conditionalFormatting>
  <dataValidations count="2">
    <dataValidation type="list" allowBlank="1" showInputMessage="1" showErrorMessage="1" sqref="B38:B52" xr:uid="{AD5F7C2D-AB0C-424D-8692-424E6ADA498F}">
      <formula1>$A$133:$A$138</formula1>
    </dataValidation>
    <dataValidation type="list" allowBlank="1" showInputMessage="1" showErrorMessage="1" sqref="C57:C59 C54:C55" xr:uid="{D26C440C-66AC-47B8-B020-5441AE9D6FE0}">
      <formula1>$R$9:$R$10</formula1>
    </dataValidation>
  </dataValidations>
  <pageMargins left="0.7" right="0.7" top="0.75" bottom="0.75" header="0.3" footer="0.3"/>
  <pageSetup paperSize="9" scale="19" orientation="landscape" r:id="rId1"/>
  <drawing r:id="rId2"/>
  <legacyDrawing r:id="rId3"/>
  <tableParts count="2"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97EECCD208E94EB8F7EB192A61A80E" ma:contentTypeVersion="16" ma:contentTypeDescription="Een nieuw document maken." ma:contentTypeScope="" ma:versionID="a616e4dcb039cbaa3a298103f2d8c941">
  <xsd:schema xmlns:xsd="http://www.w3.org/2001/XMLSchema" xmlns:xs="http://www.w3.org/2001/XMLSchema" xmlns:p="http://schemas.microsoft.com/office/2006/metadata/properties" xmlns:ns2="94110027-9028-4907-88cd-fea0ee18e308" xmlns:ns3="92726b3a-59dd-490f-919f-7997d284e3e9" targetNamespace="http://schemas.microsoft.com/office/2006/metadata/properties" ma:root="true" ma:fieldsID="9f86757ea7ecc5dcae63f049fae74fc9" ns2:_="" ns3:_="">
    <xsd:import namespace="94110027-9028-4907-88cd-fea0ee18e308"/>
    <xsd:import namespace="92726b3a-59dd-490f-919f-7997d284e3e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SearchProperties" minOccurs="0"/>
                <xsd:element ref="ns3:MediaServiceLoca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110027-9028-4907-88cd-fea0ee18e30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db99b080-8b19-4f82-a2a2-8c553c5e1985}" ma:internalName="TaxCatchAll" ma:showField="CatchAllData" ma:web="94110027-9028-4907-88cd-fea0ee18e30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726b3a-59dd-490f-919f-7997d284e3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Afbeeldingtags" ma:readOnly="false" ma:fieldId="{5cf76f15-5ced-4ddc-b409-7134ff3c332f}" ma:taxonomyMulti="true" ma:sspId="93e38ac6-de63-48b3-a69c-a3bc8a6cbf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4110027-9028-4907-88cd-fea0ee18e308" xsi:nil="true"/>
    <lcf76f155ced4ddcb4097134ff3c332f xmlns="92726b3a-59dd-490f-919f-7997d284e3e9">
      <Terms xmlns="http://schemas.microsoft.com/office/infopath/2007/PartnerControls"/>
    </lcf76f155ced4ddcb4097134ff3c332f>
    <SharedWithUsers xmlns="94110027-9028-4907-88cd-fea0ee18e308">
      <UserInfo>
        <DisplayName>Mariët Medendorp</DisplayName>
        <AccountId>24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201CBD67-13C9-4756-8FF4-E6DAB367DB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110027-9028-4907-88cd-fea0ee18e308"/>
    <ds:schemaRef ds:uri="92726b3a-59dd-490f-919f-7997d284e3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B07FF2B-BA3E-4025-8567-AD3FD38DB6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680E5DD-6440-45C8-9699-6C9332AA6364}">
  <ds:schemaRefs>
    <ds:schemaRef ds:uri="94110027-9028-4907-88cd-fea0ee18e308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purl.org/dc/terms/"/>
    <ds:schemaRef ds:uri="http://www.w3.org/XML/1998/namespace"/>
    <ds:schemaRef ds:uri="http://purl.org/dc/dcmitype/"/>
    <ds:schemaRef ds:uri="http://schemas.microsoft.com/office/infopath/2007/PartnerControls"/>
    <ds:schemaRef ds:uri="92726b3a-59dd-490f-919f-7997d284e3e9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TOZ 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Nina Onland</dc:creator>
  <cp:keywords/>
  <dc:description/>
  <cp:lastModifiedBy>Romy van Berkesteijn</cp:lastModifiedBy>
  <cp:revision/>
  <cp:lastPrinted>2025-11-05T08:49:07Z</cp:lastPrinted>
  <dcterms:created xsi:type="dcterms:W3CDTF">2020-09-01T08:45:50Z</dcterms:created>
  <dcterms:modified xsi:type="dcterms:W3CDTF">2025-11-05T09:23:43Z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0x010100A997EECCD208E94EB8F7EB192A61A80E</vt:lpwstr>
  </property>
  <property fmtid="{D5CDD505-2E9C-101B-9397-08002B2CF9AE}" pid="3" name="MediaServiceImageTags">
    <vt:lpwstr/>
  </property>
  <property fmtid="{D5CDD505-2E9C-101B-9397-08002B2CF9AE}" pid="4" name="Order">
    <vt:r8>16300000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